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8" activeTab="0"/>
  </bookViews>
  <sheets>
    <sheet name="5" sheetId="1" r:id="rId1"/>
    <sheet name="7" sheetId="2" r:id="rId2"/>
    <sheet name="9" sheetId="3" r:id="rId3"/>
    <sheet name="11" sheetId="4" r:id="rId4"/>
    <sheet name="Лист4" sheetId="5" r:id="rId5"/>
  </sheets>
  <definedNames>
    <definedName name="_Toc105952697" localSheetId="1">'7'!#REF!</definedName>
    <definedName name="_Toc105952698" localSheetId="1">'7'!#REF!</definedName>
    <definedName name="_xlnm.Print_Area" localSheetId="3">'11'!$A$1:$I$58</definedName>
    <definedName name="_xlnm.Print_Area" localSheetId="0">'5'!$A$1:$E$25</definedName>
    <definedName name="_xlnm.Print_Area" localSheetId="1">'7'!$A$1:$D$27</definedName>
    <definedName name="_xlnm.Print_Area" localSheetId="2">'9'!$A$1:$H$85</definedName>
    <definedName name="_xlnm.Print_Area" localSheetId="4">'Лист4'!$A$1:$K$89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<sst xmlns="http://schemas.openxmlformats.org/spreadsheetml/2006/main" count="584" uniqueCount="222">
  <si>
    <t>Наименование доходов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</si>
  <si>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</si>
  <si>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</si>
  <si>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</si>
  <si>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</si>
  <si>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</si>
  <si>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</si>
  <si>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</si>
  <si>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1 06 00000 00 0000 000</t>
  </si>
  <si>
    <t>Налоги на имущество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</si>
  <si>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</si>
  <si>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</si>
  <si>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</si>
  <si>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</si>
  <si>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</si>
  <si>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</si>
  <si>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</si>
  <si>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</si>
  <si>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</si>
  <si>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</si>
  <si>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</si>
  <si>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</si>
  <si>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</si>
  <si>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</si>
  <si>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</si>
  <si>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</si>
  <si>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</si>
  <si>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</si>
  <si>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</si>
  <si>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</si>
  <si>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</si>
  <si>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</si>
  <si>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</si>
  <si>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</si>
  <si>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</si>
  <si>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</si>
  <si>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</si>
  <si>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</si>
  <si>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</si>
  <si>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</si>
  <si>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</si>
  <si>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</si>
  <si>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</si>
  <si>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</si>
  <si>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</si>
  <si>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</si>
  <si>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</si>
  <si>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</si>
  <si>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</si>
  <si>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</si>
  <si>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</si>
  <si>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</si>
  <si>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</si>
  <si>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</si>
  <si>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</si>
  <si>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</si>
  <si>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</si>
  <si>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</si>
  <si>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</si>
  <si>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</si>
  <si>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</si>
  <si>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</si>
  <si>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</si>
  <si>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</si>
  <si>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</si>
  <si>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</si>
  <si>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</si>
  <si>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</si>
  <si>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</si>
  <si>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</si>
  <si>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</si>
  <si>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</si>
  <si>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</si>
  <si>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</si>
  <si>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</si>
  <si>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</si>
  <si>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</si>
  <si>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</si>
  <si>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</si>
  <si>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</si>
  <si>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</si>
  <si>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</si>
  <si>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</si>
  <si>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</si>
  <si>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</si>
  <si>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</si>
  <si>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</si>
  <si>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</si>
  <si>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</si>
  <si>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</si>
  <si>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</si>
  <si>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</si>
  <si>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</si>
  <si>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</si>
  <si>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</si>
  <si>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</si>
  <si>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</si>
  <si>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</si>
  <si>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</si>
  <si>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</si>
  <si>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</si>
  <si>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</si>
  <si>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</si>
  <si>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</si>
  <si>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</si>
  <si>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</si>
  <si>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</si>
  <si>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</si>
  <si>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</si>
  <si>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</si>
  <si>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</si>
  <si>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</si>
  <si>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</si>
  <si>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Сумма с учетом изменений на 2020 год</t>
  </si>
  <si>
    <t>Приложение  7
к решению «О бюджете 
муниципального образования "Уйменское сельское поселение"
на 2019 год и на плановый 
период 2020 и 2021 годов»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</si>
  <si>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</si>
  <si>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</si>
  <si>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</si>
  <si>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</si>
  <si>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</si>
  <si>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</si>
  <si>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</si>
  <si>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Дорожное хозяйство (дорожные фонды) в рамках ВЦП СП "Комплексное развитие транспортной инфраструктуры на 2018-2022гг."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</si>
  <si>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</si>
  <si>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</si>
  <si>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</si>
  <si>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</si>
  <si>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</si>
  <si>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</si>
  <si>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Прочие межбюджетные трансферты, передаваемые бюджетам сельских поселений</t>
  </si>
  <si>
    <t>1 13 02065 10 0000 130</t>
  </si>
  <si>
    <t>Объем поступлений доходов в бюджет муниципального образования "Уйменское сельское поселение"  в 2020 году</t>
  </si>
  <si>
    <t xml:space="preserve">Приложение 5
к решению «О бюджете 
муниципального образования "Уйменское сельское поселение "
на 2020 год и на плановый 
период 2021 и 2022 годов» </t>
  </si>
  <si>
    <t>Приложение 9
к решению «О бюджете 
муниципального образования "Уйменское сельское поселение"
на 2020 год и на плановый 
период 2021 и 2022 годов»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</si>
  <si>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</si>
  <si>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</si>
  <si>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</si>
  <si>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</si>
  <si>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</si>
  <si>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</si>
  <si>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</si>
  <si>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</si>
  <si>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Взносы по обязательному социальному страхованию на выплаты по оплате труда работников государственных (муниципальных) органов</t>
  </si>
  <si>
    <t>Ведомственная структура расходов бюджета муниципального образования  Уйменское сельское поселение на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</si>
  <si>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2020 год</t>
  </si>
  <si>
    <t>06</t>
  </si>
  <si>
    <t>540</t>
  </si>
  <si>
    <t>Другие вопросы в области национальной экономики</t>
  </si>
  <si>
    <t>12</t>
  </si>
  <si>
    <t>0110200190</t>
  </si>
  <si>
    <t>Приложение 11
к решению «О бюджете 
муниципального образования "Уйменское сельское поселение"
на 2020 год и на плановый 
период 2021 и 2022 годов»</t>
  </si>
  <si>
    <t>0412</t>
  </si>
  <si>
    <t xml:space="preserve">Земельный налог юр. лиц </t>
  </si>
  <si>
    <t>Земельный налог физ. лиц</t>
  </si>
  <si>
    <t>1 01 02010 01 1000 110</t>
  </si>
  <si>
    <t>1 06 01030 10 1000 110</t>
  </si>
  <si>
    <t>1 06 06033 10 1000 110</t>
  </si>
  <si>
    <t>1 06 06043 10 1000 110</t>
  </si>
  <si>
    <t>2 02 15001 10 0000 151</t>
  </si>
  <si>
    <t>2 02 49999 10 0000 151</t>
  </si>
  <si>
    <t>2 02 35118 10 0000 151</t>
  </si>
  <si>
    <t xml:space="preserve"> НЕНАЛОГОВЫЕ ДОХОДЫ</t>
  </si>
  <si>
    <t>Код главы администратора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</si>
  <si>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2020 год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</si>
  <si>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</si>
  <si>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</si>
  <si>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</si>
  <si>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</si>
  <si>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</si>
  <si>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</si>
  <si>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</si>
  <si>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</si>
  <si>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</si>
  <si>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</si>
  <si>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</si>
  <si>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</si>
  <si>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</si>
  <si>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</si>
  <si>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</si>
  <si>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</si>
  <si>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</si>
  <si>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1.5.</t>
  </si>
  <si>
    <t>1.6.</t>
  </si>
  <si>
    <t>1.8.</t>
  </si>
  <si>
    <t>1.9.</t>
  </si>
  <si>
    <t>Всего расходов</t>
  </si>
  <si>
    <t xml:space="preserve">Приложение № 9 к решению сессии "О сводной росписи бюджета на 2020 год и плановый период 2021-2022 годов" 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</si>
  <si>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</si>
  <si>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99000S8500</t>
  </si>
  <si>
    <t>990А0S8500</t>
  </si>
  <si>
    <t>1.10.</t>
  </si>
  <si>
    <t>Сводная бюджетная роспись расходов по сельской администрации Уйменского сельского поселения Чойского района Республики Алтай на 2020 год</t>
  </si>
  <si>
    <t>Глава МО "Уйменское сельское поселение"</t>
  </si>
  <si>
    <t>____________________</t>
  </si>
  <si>
    <t>Купреева О.А.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</si>
  <si>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</si>
  <si>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</si>
  <si>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</si>
  <si>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t>
  </si>
  <si>
    <t>01104000Ж0</t>
  </si>
  <si>
    <t>01102S22Д0</t>
  </si>
  <si>
    <t>01203S8500</t>
  </si>
  <si>
    <t>2 02 25576 10 0000 151</t>
  </si>
  <si>
    <t>Субсидии бюджетам сельских поселений на обеспечение комплексного развития сельских территорий</t>
  </si>
  <si>
    <t>2 07 05030 10 0000 151</t>
  </si>
  <si>
    <t>Прочие безвозмеждные поступления в бюджеты сельских поселений</t>
  </si>
  <si>
    <t>+29,9</t>
  </si>
  <si>
    <t>0110300191</t>
  </si>
  <si>
    <t>01103L5761</t>
  </si>
  <si>
    <t>+220,2</t>
  </si>
  <si>
    <t>+82,02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</si>
  <si>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</si>
  <si>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</si>
  <si>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+323,76</t>
  </si>
  <si>
    <t>+423,76</t>
  </si>
  <si>
    <t>+2,8</t>
  </si>
  <si>
    <t>+59</t>
  </si>
  <si>
    <t>+30</t>
  </si>
  <si>
    <t>+11</t>
  </si>
  <si>
    <t>990А045803</t>
  </si>
  <si>
    <t>0110345803</t>
  </si>
  <si>
    <t>0120345803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</si>
</sst>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</numFmts>
  <fonts count="74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72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24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vertical="top" wrapText="1"/>
    </xf>
    <xf numFmtId="49" fontId="7" fillId="34" borderId="16" xfId="0" applyNumberFormat="1" applyFont="1" applyFill="1" applyBorder="1" applyAlignment="1">
      <alignment horizontal="justify" vertical="center"/>
    </xf>
    <xf numFmtId="0" fontId="0" fillId="0" borderId="12" xfId="0" applyNumberFormat="1" applyBorder="1" applyAlignment="1">
      <alignment/>
    </xf>
    <xf numFmtId="0" fontId="9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wrapText="1"/>
    </xf>
    <xf numFmtId="49" fontId="5" fillId="34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6" fontId="6" fillId="33" borderId="12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2" fontId="8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2"/>
  <sheetViews>
    <sheetView tabSelected="1" zoomScaleSheetLayoutView="100" zoomScalePageLayoutView="0" workbookViewId="0" topLeftCell="A13">
      <selection activeCell="E16" sqref="E16"/>
    </sheetView>
  </sheetViews>
  <sheetFormatPr defaultColWidth="9.00390625" defaultRowHeight="12.75"/>
  <cols>
    <col min="1" max="1" width="18.125" style="0" customWidth="1"/>
    <col min="2" max="2" width="35.875" style="13" customWidth="1"/>
    <col min="3" max="3" width="53.25390625" style="19" customWidth="1"/>
    <col min="4" max="4" width="15.00390625" style="19" customWidth="1"/>
    <col min="5" max="5" width="19.625" style="13" customWidth="1"/>
  </cols>
  <sheetData>
    <row r="1" spans="2:5" s="3" customFormat="1" ht="114" customHeight="1">
      <c r="B1" s="5"/>
      <c r="C1" s="6"/>
      <c r="D1" s="173" t="s">
        <v>132</v>
      </c>
      <c r="E1" s="174"/>
    </row>
    <row r="2" spans="1:5" s="38" customFormat="1" ht="38.25" customHeight="1">
      <c r="A2" s="175" t="s">
        <v>131</v>
      </c>
      <c r="B2" s="176"/>
      <c r="C2" s="176"/>
      <c r="D2" s="176"/>
      <c r="E2" s="176"/>
    </row>
    <row r="3" spans="1:5" s="3" customFormat="1" ht="15.75">
      <c r="A3" s="7"/>
      <c r="B3" s="8"/>
      <c r="C3" s="9"/>
      <c r="D3" s="9"/>
      <c r="E3" s="10" t="s">
        <v>58</v>
      </c>
    </row>
    <row r="4" spans="1:5" s="38" customFormat="1" ht="31.5">
      <c r="A4" s="124" t="s">
        <v>162</v>
      </c>
      <c r="B4" s="124" t="s">
        <v>1</v>
      </c>
      <c r="C4" s="124" t="s">
        <v>0</v>
      </c>
      <c r="D4" s="124" t="s">
        <v>2</v>
      </c>
      <c r="E4" s="124" t="s">
        <v>3</v>
      </c>
    </row>
    <row r="5" spans="1:5" s="12" customFormat="1" ht="27" customHeight="1">
      <c r="A5" s="33">
        <v>1</v>
      </c>
      <c r="B5" s="33">
        <v>2</v>
      </c>
      <c r="C5" s="11">
        <v>3</v>
      </c>
      <c r="D5" s="33">
        <v>4</v>
      </c>
      <c r="E5" s="33">
        <v>5</v>
      </c>
    </row>
    <row r="6" spans="1:5" s="38" customFormat="1" ht="34.5" customHeight="1">
      <c r="A6" s="70">
        <v>182</v>
      </c>
      <c r="B6" s="120" t="s">
        <v>4</v>
      </c>
      <c r="C6" s="39" t="s">
        <v>5</v>
      </c>
      <c r="D6" s="114"/>
      <c r="E6" s="69">
        <f>E8+E9+E14</f>
        <v>329</v>
      </c>
    </row>
    <row r="7" spans="1:5" s="38" customFormat="1" ht="34.5" customHeight="1">
      <c r="A7" s="40"/>
      <c r="B7" s="34"/>
      <c r="C7" s="39" t="s">
        <v>6</v>
      </c>
      <c r="D7" s="114"/>
      <c r="E7" s="69">
        <f>E8+E9</f>
        <v>164</v>
      </c>
    </row>
    <row r="8" spans="1:5" s="38" customFormat="1" ht="42.75" customHeight="1">
      <c r="A8" s="42">
        <v>182</v>
      </c>
      <c r="B8" s="43" t="s">
        <v>154</v>
      </c>
      <c r="C8" s="41" t="s">
        <v>7</v>
      </c>
      <c r="D8" s="115"/>
      <c r="E8" s="85">
        <v>30</v>
      </c>
    </row>
    <row r="9" spans="1:5" s="44" customFormat="1" ht="36.75" customHeight="1">
      <c r="A9" s="42">
        <v>182</v>
      </c>
      <c r="B9" s="42" t="s">
        <v>8</v>
      </c>
      <c r="C9" s="41" t="s">
        <v>9</v>
      </c>
      <c r="D9" s="115"/>
      <c r="E9" s="85">
        <f>E10+E12+E11</f>
        <v>134</v>
      </c>
    </row>
    <row r="10" spans="1:5" s="44" customFormat="1" ht="33" customHeight="1">
      <c r="A10" s="42">
        <v>182</v>
      </c>
      <c r="B10" s="42" t="s">
        <v>155</v>
      </c>
      <c r="C10" s="41" t="s">
        <v>61</v>
      </c>
      <c r="D10" s="115"/>
      <c r="E10" s="85">
        <v>12</v>
      </c>
    </row>
    <row r="11" spans="1:5" s="44" customFormat="1" ht="33" customHeight="1">
      <c r="A11" s="42">
        <v>182</v>
      </c>
      <c r="B11" s="42" t="s">
        <v>156</v>
      </c>
      <c r="C11" s="41" t="s">
        <v>152</v>
      </c>
      <c r="D11" s="115"/>
      <c r="E11" s="85">
        <v>45</v>
      </c>
    </row>
    <row r="12" spans="1:5" s="38" customFormat="1" ht="36" customHeight="1">
      <c r="A12" s="42">
        <v>182</v>
      </c>
      <c r="B12" s="42" t="s">
        <v>157</v>
      </c>
      <c r="C12" s="41" t="s">
        <v>153</v>
      </c>
      <c r="D12" s="115"/>
      <c r="E12" s="85">
        <v>77</v>
      </c>
    </row>
    <row r="13" spans="1:5" s="38" customFormat="1" ht="36" customHeight="1">
      <c r="A13" s="42"/>
      <c r="B13" s="42"/>
      <c r="C13" s="39" t="s">
        <v>161</v>
      </c>
      <c r="D13" s="118"/>
      <c r="E13" s="69">
        <v>165</v>
      </c>
    </row>
    <row r="14" spans="1:5" s="44" customFormat="1" ht="73.5" customHeight="1">
      <c r="A14" s="42">
        <v>801</v>
      </c>
      <c r="B14" s="42" t="s">
        <v>130</v>
      </c>
      <c r="C14" s="41" t="s">
        <v>211</v>
      </c>
      <c r="D14" s="119"/>
      <c r="E14" s="85">
        <v>165</v>
      </c>
    </row>
    <row r="15" spans="1:5" s="45" customFormat="1" ht="39.75" customHeight="1">
      <c r="A15" s="34">
        <v>801</v>
      </c>
      <c r="B15" s="34" t="s">
        <v>10</v>
      </c>
      <c r="C15" s="39" t="s">
        <v>11</v>
      </c>
      <c r="D15" s="116"/>
      <c r="E15" s="69">
        <f>E16</f>
        <v>3912.1699999999996</v>
      </c>
    </row>
    <row r="16" spans="1:5" s="46" customFormat="1" ht="56.25">
      <c r="A16" s="42">
        <v>801</v>
      </c>
      <c r="B16" s="42" t="s">
        <v>12</v>
      </c>
      <c r="C16" s="41" t="s">
        <v>13</v>
      </c>
      <c r="D16" s="115"/>
      <c r="E16" s="85">
        <f>E17+E19+E18+E20+E21</f>
        <v>3912.1699999999996</v>
      </c>
    </row>
    <row r="17" spans="1:6" s="46" customFormat="1" ht="57" customHeight="1">
      <c r="A17" s="42">
        <v>801</v>
      </c>
      <c r="B17" s="42" t="s">
        <v>158</v>
      </c>
      <c r="C17" s="41" t="s">
        <v>212</v>
      </c>
      <c r="D17" s="117"/>
      <c r="E17" s="85">
        <v>1456.85</v>
      </c>
      <c r="F17" s="47"/>
    </row>
    <row r="18" spans="1:6" s="46" customFormat="1" ht="84.75" customHeight="1">
      <c r="A18" s="42">
        <v>801</v>
      </c>
      <c r="B18" s="42" t="s">
        <v>159</v>
      </c>
      <c r="C18" s="41" t="s">
        <v>129</v>
      </c>
      <c r="D18" s="117" t="s">
        <v>214</v>
      </c>
      <c r="E18" s="85">
        <v>2155.62</v>
      </c>
      <c r="F18" s="47"/>
    </row>
    <row r="19" spans="1:6" s="46" customFormat="1" ht="56.25">
      <c r="A19" s="42">
        <v>801</v>
      </c>
      <c r="B19" s="42" t="s">
        <v>160</v>
      </c>
      <c r="C19" s="41" t="s">
        <v>59</v>
      </c>
      <c r="D19" s="115">
        <v>2.8</v>
      </c>
      <c r="E19" s="85">
        <v>69.6</v>
      </c>
      <c r="F19" s="47"/>
    </row>
    <row r="20" spans="1:6" s="46" customFormat="1" ht="56.25">
      <c r="A20" s="42">
        <v>801</v>
      </c>
      <c r="B20" s="117" t="s">
        <v>202</v>
      </c>
      <c r="C20" s="41" t="s">
        <v>203</v>
      </c>
      <c r="D20" s="117"/>
      <c r="E20" s="85">
        <v>200.2</v>
      </c>
      <c r="F20" s="47"/>
    </row>
    <row r="21" spans="1:6" s="46" customFormat="1" ht="37.5">
      <c r="A21" s="42">
        <v>801</v>
      </c>
      <c r="B21" s="117" t="s">
        <v>204</v>
      </c>
      <c r="C21" s="41" t="s">
        <v>205</v>
      </c>
      <c r="D21" s="117"/>
      <c r="E21" s="85">
        <v>29.9</v>
      </c>
      <c r="F21" s="47"/>
    </row>
    <row r="22" spans="1:5" s="38" customFormat="1" ht="30" customHeight="1">
      <c r="A22" s="34"/>
      <c r="B22" s="34"/>
      <c r="C22" s="39" t="s">
        <v>14</v>
      </c>
      <c r="D22" s="114">
        <v>426.56</v>
      </c>
      <c r="E22" s="69">
        <f>E6+E15</f>
        <v>4241.17</v>
      </c>
    </row>
    <row r="23" spans="1:5" s="38" customFormat="1" ht="36.75" customHeight="1">
      <c r="A23" s="94"/>
      <c r="B23" s="95"/>
      <c r="C23" s="96"/>
      <c r="D23" s="96"/>
      <c r="E23" s="95"/>
    </row>
    <row r="24" spans="1:5" s="35" customFormat="1" ht="39.75" customHeight="1">
      <c r="A24" s="178"/>
      <c r="B24" s="178"/>
      <c r="C24" s="178"/>
      <c r="D24" s="178"/>
      <c r="E24" s="178"/>
    </row>
    <row r="25" spans="1:5" s="35" customFormat="1" ht="33" customHeight="1">
      <c r="A25" s="177"/>
      <c r="B25" s="177"/>
      <c r="C25" s="177"/>
      <c r="D25" s="177"/>
      <c r="E25" s="48"/>
    </row>
    <row r="26" spans="1:5" s="35" customFormat="1" ht="18">
      <c r="A26" s="49"/>
      <c r="B26" s="50"/>
      <c r="C26" s="50"/>
      <c r="D26" s="50"/>
      <c r="E26" s="48"/>
    </row>
    <row r="27" spans="1:5" ht="12.75" customHeight="1">
      <c r="A27" s="15"/>
      <c r="B27" s="17"/>
      <c r="C27" s="16"/>
      <c r="D27" s="16"/>
      <c r="E27" s="14"/>
    </row>
    <row r="28" spans="1:5" ht="12.75" customHeight="1">
      <c r="A28" s="15"/>
      <c r="B28" s="16"/>
      <c r="C28" s="16"/>
      <c r="D28" s="16"/>
      <c r="E28" s="14"/>
    </row>
    <row r="29" spans="1:5" ht="12.75" customHeight="1">
      <c r="A29" s="15"/>
      <c r="B29" s="17"/>
      <c r="C29" s="16"/>
      <c r="D29" s="16"/>
      <c r="E29" s="14"/>
    </row>
    <row r="30" spans="1:5" ht="12.75">
      <c r="A30" s="15"/>
      <c r="B30" s="16"/>
      <c r="C30" s="16"/>
      <c r="D30" s="16"/>
      <c r="E30" s="14"/>
    </row>
    <row r="31" spans="1:5" ht="26.25" customHeight="1">
      <c r="A31" s="15"/>
      <c r="B31" s="18"/>
      <c r="C31" s="18"/>
      <c r="D31" s="18"/>
      <c r="E31" s="18"/>
    </row>
    <row r="32" ht="12.75">
      <c r="A32" s="15"/>
    </row>
  </sheetData>
  <sheetProtection/>
  <mergeCells count="4">
    <mergeCell ref="D1:E1"/>
    <mergeCell ref="A2:E2"/>
    <mergeCell ref="A25:D25"/>
    <mergeCell ref="A24:E24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9"/>
  <sheetViews>
    <sheetView zoomScale="90" zoomScaleNormal="90" zoomScaleSheetLayoutView="100" zoomScalePageLayoutView="0" workbookViewId="0" topLeftCell="A13">
      <selection activeCell="D17" sqref="D17"/>
    </sheetView>
  </sheetViews>
  <sheetFormatPr defaultColWidth="9.00390625" defaultRowHeight="12.75"/>
  <cols>
    <col min="1" max="1" width="89.00390625" style="21" customWidth="1"/>
    <col min="2" max="2" width="13.625" style="4" customWidth="1"/>
    <col min="3" max="3" width="15.875" style="20" customWidth="1"/>
    <col min="4" max="4" width="17.25390625" style="3" customWidth="1"/>
  </cols>
  <sheetData>
    <row r="1" spans="2:4" ht="93.75" customHeight="1">
      <c r="B1" s="180" t="s">
        <v>114</v>
      </c>
      <c r="C1" s="180"/>
      <c r="D1" s="180"/>
    </row>
    <row r="2" spans="3:4" ht="20.25" customHeight="1">
      <c r="C2" s="24"/>
      <c r="D2" s="24"/>
    </row>
    <row r="3" spans="1:6" ht="64.5" customHeight="1">
      <c r="A3" s="179" t="s">
        <v>163</v>
      </c>
      <c r="B3" s="179"/>
      <c r="C3" s="179"/>
      <c r="D3" s="179"/>
      <c r="E3" s="23"/>
      <c r="F3" s="1"/>
    </row>
    <row r="4" spans="1:6" s="22" customFormat="1" ht="15.75">
      <c r="A4" s="23"/>
      <c r="B4" s="31"/>
      <c r="C4" s="23"/>
      <c r="D4" s="37" t="s">
        <v>58</v>
      </c>
      <c r="E4" s="23"/>
      <c r="F4" s="1"/>
    </row>
    <row r="5" spans="1:4" s="57" customFormat="1" ht="72" customHeight="1">
      <c r="A5" s="42" t="s">
        <v>28</v>
      </c>
      <c r="B5" s="42" t="s">
        <v>62</v>
      </c>
      <c r="C5" s="42" t="s">
        <v>2</v>
      </c>
      <c r="D5" s="42" t="s">
        <v>3</v>
      </c>
    </row>
    <row r="6" spans="1:4" s="57" customFormat="1" ht="18.75">
      <c r="A6" s="42">
        <v>1</v>
      </c>
      <c r="B6" s="56">
        <v>2</v>
      </c>
      <c r="C6" s="42">
        <v>3</v>
      </c>
      <c r="D6" s="42">
        <v>4</v>
      </c>
    </row>
    <row r="7" spans="1:4" s="35" customFormat="1" ht="18.75">
      <c r="A7" s="86" t="s">
        <v>27</v>
      </c>
      <c r="B7" s="87" t="s">
        <v>38</v>
      </c>
      <c r="C7" s="90"/>
      <c r="D7" s="88">
        <v>1856.91</v>
      </c>
    </row>
    <row r="8" spans="1:4" s="35" customFormat="1" ht="37.5">
      <c r="A8" s="51" t="s">
        <v>26</v>
      </c>
      <c r="B8" s="52" t="s">
        <v>57</v>
      </c>
      <c r="C8" s="121"/>
      <c r="D8" s="70">
        <v>374.91</v>
      </c>
    </row>
    <row r="9" spans="1:4" s="35" customFormat="1" ht="56.25">
      <c r="A9" s="51" t="s">
        <v>25</v>
      </c>
      <c r="B9" s="52" t="s">
        <v>39</v>
      </c>
      <c r="C9" s="121" t="s">
        <v>216</v>
      </c>
      <c r="D9" s="70">
        <v>1471.7</v>
      </c>
    </row>
    <row r="10" spans="1:4" s="35" customFormat="1" ht="37.5">
      <c r="A10" s="51" t="s">
        <v>24</v>
      </c>
      <c r="B10" s="52" t="s">
        <v>40</v>
      </c>
      <c r="C10" s="121"/>
      <c r="D10" s="70">
        <v>0.3</v>
      </c>
    </row>
    <row r="11" spans="1:4" s="35" customFormat="1" ht="18.75">
      <c r="A11" s="51" t="s">
        <v>23</v>
      </c>
      <c r="B11" s="52" t="s">
        <v>41</v>
      </c>
      <c r="C11" s="121"/>
      <c r="D11" s="70"/>
    </row>
    <row r="12" spans="1:4" s="35" customFormat="1" ht="18.75">
      <c r="A12" s="51" t="s">
        <v>22</v>
      </c>
      <c r="B12" s="52" t="s">
        <v>42</v>
      </c>
      <c r="C12" s="121"/>
      <c r="D12" s="70">
        <v>10</v>
      </c>
    </row>
    <row r="13" spans="1:4" s="35" customFormat="1" ht="18.75">
      <c r="A13" s="86" t="s">
        <v>21</v>
      </c>
      <c r="B13" s="87" t="s">
        <v>43</v>
      </c>
      <c r="C13" s="90"/>
      <c r="D13" s="88">
        <v>69.6</v>
      </c>
    </row>
    <row r="14" spans="1:4" s="35" customFormat="1" ht="18.75">
      <c r="A14" s="51" t="s">
        <v>44</v>
      </c>
      <c r="B14" s="52" t="s">
        <v>45</v>
      </c>
      <c r="C14" s="121" t="s">
        <v>215</v>
      </c>
      <c r="D14" s="70">
        <v>69.6</v>
      </c>
    </row>
    <row r="15" spans="1:4" s="35" customFormat="1" ht="37.5">
      <c r="A15" s="86" t="s">
        <v>20</v>
      </c>
      <c r="B15" s="87" t="s">
        <v>46</v>
      </c>
      <c r="C15" s="90"/>
      <c r="D15" s="88">
        <v>94.58</v>
      </c>
    </row>
    <row r="16" spans="1:4" s="35" customFormat="1" ht="18.75">
      <c r="A16" s="51" t="s">
        <v>19</v>
      </c>
      <c r="B16" s="52" t="s">
        <v>47</v>
      </c>
      <c r="C16" s="121"/>
      <c r="D16" s="70">
        <v>26</v>
      </c>
    </row>
    <row r="17" spans="1:4" s="35" customFormat="1" ht="37.5">
      <c r="A17" s="51" t="s">
        <v>196</v>
      </c>
      <c r="B17" s="52" t="s">
        <v>195</v>
      </c>
      <c r="C17" s="121"/>
      <c r="D17" s="70">
        <v>68.58</v>
      </c>
    </row>
    <row r="18" spans="1:4" s="35" customFormat="1" ht="18.75">
      <c r="A18" s="86" t="s">
        <v>116</v>
      </c>
      <c r="B18" s="87" t="s">
        <v>117</v>
      </c>
      <c r="C18" s="90"/>
      <c r="D18" s="92">
        <f>D19+D20</f>
        <v>1409.4199999999998</v>
      </c>
    </row>
    <row r="19" spans="1:4" s="35" customFormat="1" ht="42.75" customHeight="1">
      <c r="A19" s="51" t="s">
        <v>122</v>
      </c>
      <c r="B19" s="52" t="s">
        <v>115</v>
      </c>
      <c r="C19" s="121" t="s">
        <v>213</v>
      </c>
      <c r="D19" s="93">
        <v>1409.32</v>
      </c>
    </row>
    <row r="20" spans="1:4" s="35" customFormat="1" ht="42.75" customHeight="1">
      <c r="A20" s="51" t="s">
        <v>147</v>
      </c>
      <c r="B20" s="52" t="s">
        <v>151</v>
      </c>
      <c r="C20" s="121"/>
      <c r="D20" s="93">
        <v>0.1</v>
      </c>
    </row>
    <row r="21" spans="1:4" s="35" customFormat="1" ht="18.75">
      <c r="A21" s="86" t="s">
        <v>18</v>
      </c>
      <c r="B21" s="87" t="s">
        <v>48</v>
      </c>
      <c r="C21" s="90"/>
      <c r="D21" s="88">
        <v>371.11</v>
      </c>
    </row>
    <row r="22" spans="1:4" s="35" customFormat="1" ht="18.75">
      <c r="A22" s="51" t="s">
        <v>17</v>
      </c>
      <c r="B22" s="52" t="s">
        <v>49</v>
      </c>
      <c r="C22" s="121" t="s">
        <v>218</v>
      </c>
      <c r="D22" s="70">
        <v>371.11</v>
      </c>
    </row>
    <row r="23" spans="1:4" s="35" customFormat="1" ht="18.75">
      <c r="A23" s="51" t="s">
        <v>16</v>
      </c>
      <c r="B23" s="52" t="s">
        <v>50</v>
      </c>
      <c r="C23" s="121"/>
      <c r="D23" s="70"/>
    </row>
    <row r="24" spans="1:4" s="122" customFormat="1" ht="18.75">
      <c r="A24" s="86" t="s">
        <v>51</v>
      </c>
      <c r="B24" s="87" t="s">
        <v>52</v>
      </c>
      <c r="C24" s="90"/>
      <c r="D24" s="88">
        <v>356.23</v>
      </c>
    </row>
    <row r="25" spans="1:4" s="35" customFormat="1" ht="18.75">
      <c r="A25" s="51" t="s">
        <v>53</v>
      </c>
      <c r="B25" s="52" t="s">
        <v>54</v>
      </c>
      <c r="C25" s="121"/>
      <c r="D25" s="70"/>
    </row>
    <row r="26" spans="1:4" s="35" customFormat="1" ht="18.75">
      <c r="A26" s="51" t="s">
        <v>55</v>
      </c>
      <c r="B26" s="52" t="s">
        <v>56</v>
      </c>
      <c r="C26" s="121" t="s">
        <v>217</v>
      </c>
      <c r="D26" s="70">
        <v>356.23</v>
      </c>
    </row>
    <row r="27" spans="1:4" s="35" customFormat="1" ht="26.25" customHeight="1">
      <c r="A27" s="89" t="s">
        <v>15</v>
      </c>
      <c r="B27" s="90"/>
      <c r="C27" s="90"/>
      <c r="D27" s="92">
        <f>D7+D13+D15+D18+D21+D24</f>
        <v>4157.85</v>
      </c>
    </row>
    <row r="28" spans="1:4" s="35" customFormat="1" ht="18.75">
      <c r="A28" s="53"/>
      <c r="B28" s="54"/>
      <c r="C28" s="55"/>
      <c r="D28" s="38"/>
    </row>
    <row r="29" spans="1:4" s="35" customFormat="1" ht="18.75">
      <c r="A29" s="53"/>
      <c r="B29" s="54"/>
      <c r="C29" s="55"/>
      <c r="D29" s="38"/>
    </row>
    <row r="30" spans="1:4" s="35" customFormat="1" ht="18.75">
      <c r="A30" s="53"/>
      <c r="B30" s="54"/>
      <c r="C30" s="55"/>
      <c r="D30" s="38"/>
    </row>
    <row r="31" spans="1:4" s="35" customFormat="1" ht="18.75">
      <c r="A31" s="53"/>
      <c r="B31" s="54"/>
      <c r="C31" s="55"/>
      <c r="D31" s="38"/>
    </row>
    <row r="32" spans="1:4" s="35" customFormat="1" ht="18.75">
      <c r="A32" s="53"/>
      <c r="B32" s="54"/>
      <c r="C32" s="55"/>
      <c r="D32" s="38"/>
    </row>
    <row r="33" spans="1:4" s="35" customFormat="1" ht="18.75">
      <c r="A33" s="53"/>
      <c r="B33" s="54"/>
      <c r="C33" s="55"/>
      <c r="D33" s="38"/>
    </row>
    <row r="34" spans="1:4" s="35" customFormat="1" ht="18.75">
      <c r="A34" s="53"/>
      <c r="B34" s="54"/>
      <c r="C34" s="55"/>
      <c r="D34" s="38"/>
    </row>
    <row r="35" spans="1:4" s="35" customFormat="1" ht="18.75">
      <c r="A35" s="53"/>
      <c r="B35" s="54"/>
      <c r="C35" s="55"/>
      <c r="D35" s="38"/>
    </row>
    <row r="36" spans="1:4" s="35" customFormat="1" ht="18.75">
      <c r="A36" s="53"/>
      <c r="B36" s="54"/>
      <c r="C36" s="55"/>
      <c r="D36" s="38"/>
    </row>
    <row r="37" spans="1:4" s="35" customFormat="1" ht="18.75">
      <c r="A37" s="53"/>
      <c r="B37" s="54"/>
      <c r="C37" s="55"/>
      <c r="D37" s="38"/>
    </row>
    <row r="38" spans="1:4" s="35" customFormat="1" ht="18.75">
      <c r="A38" s="53"/>
      <c r="B38" s="54"/>
      <c r="C38" s="55"/>
      <c r="D38" s="38"/>
    </row>
    <row r="39" spans="1:4" s="35" customFormat="1" ht="18.75">
      <c r="A39" s="53"/>
      <c r="B39" s="54"/>
      <c r="C39" s="55"/>
      <c r="D39" s="38"/>
    </row>
    <row r="40" spans="1:4" s="35" customFormat="1" ht="18.75">
      <c r="A40" s="53"/>
      <c r="B40" s="54"/>
      <c r="C40" s="55"/>
      <c r="D40" s="38"/>
    </row>
    <row r="41" spans="1:4" s="35" customFormat="1" ht="18.75">
      <c r="A41" s="53"/>
      <c r="B41" s="54"/>
      <c r="C41" s="55"/>
      <c r="D41" s="38"/>
    </row>
    <row r="42" spans="1:4" s="35" customFormat="1" ht="18.75">
      <c r="A42" s="53"/>
      <c r="B42" s="54"/>
      <c r="C42" s="55"/>
      <c r="D42" s="38"/>
    </row>
    <row r="43" spans="1:4" s="35" customFormat="1" ht="18.75">
      <c r="A43" s="53"/>
      <c r="B43" s="54"/>
      <c r="C43" s="55"/>
      <c r="D43" s="38"/>
    </row>
    <row r="44" spans="1:4" s="35" customFormat="1" ht="18.75">
      <c r="A44" s="53"/>
      <c r="B44" s="54"/>
      <c r="C44" s="55"/>
      <c r="D44" s="38"/>
    </row>
    <row r="45" spans="1:4" s="35" customFormat="1" ht="18.75">
      <c r="A45" s="53"/>
      <c r="B45" s="54"/>
      <c r="C45" s="55"/>
      <c r="D45" s="38"/>
    </row>
    <row r="46" spans="1:4" s="35" customFormat="1" ht="18.75">
      <c r="A46" s="53"/>
      <c r="B46" s="54"/>
      <c r="C46" s="55"/>
      <c r="D46" s="38"/>
    </row>
    <row r="47" spans="1:4" s="35" customFormat="1" ht="18.75">
      <c r="A47" s="53"/>
      <c r="B47" s="54"/>
      <c r="C47" s="55"/>
      <c r="D47" s="38"/>
    </row>
    <row r="48" spans="1:4" s="35" customFormat="1" ht="18.75">
      <c r="A48" s="53"/>
      <c r="B48" s="54"/>
      <c r="C48" s="55"/>
      <c r="D48" s="38"/>
    </row>
    <row r="49" spans="1:4" s="35" customFormat="1" ht="18.75">
      <c r="A49" s="53"/>
      <c r="B49" s="54"/>
      <c r="C49" s="55"/>
      <c r="D49" s="38"/>
    </row>
    <row r="50" spans="1:4" s="35" customFormat="1" ht="18.75">
      <c r="A50" s="53"/>
      <c r="B50" s="54"/>
      <c r="C50" s="55"/>
      <c r="D50" s="38"/>
    </row>
    <row r="51" spans="1:4" s="35" customFormat="1" ht="18.75">
      <c r="A51" s="53"/>
      <c r="B51" s="54"/>
      <c r="C51" s="55"/>
      <c r="D51" s="38"/>
    </row>
    <row r="52" spans="1:4" s="35" customFormat="1" ht="18.75">
      <c r="A52" s="53"/>
      <c r="B52" s="54"/>
      <c r="C52" s="55"/>
      <c r="D52" s="38"/>
    </row>
    <row r="53" spans="1:4" s="35" customFormat="1" ht="18.75">
      <c r="A53" s="53"/>
      <c r="B53" s="54"/>
      <c r="C53" s="55"/>
      <c r="D53" s="38"/>
    </row>
    <row r="54" spans="1:4" s="35" customFormat="1" ht="18.75">
      <c r="A54" s="53"/>
      <c r="B54" s="54"/>
      <c r="C54" s="55"/>
      <c r="D54" s="38"/>
    </row>
    <row r="55" spans="1:4" s="35" customFormat="1" ht="18.75">
      <c r="A55" s="53"/>
      <c r="B55" s="54"/>
      <c r="C55" s="55"/>
      <c r="D55" s="38"/>
    </row>
    <row r="56" spans="1:4" s="35" customFormat="1" ht="18.75">
      <c r="A56" s="53"/>
      <c r="B56" s="54"/>
      <c r="C56" s="55"/>
      <c r="D56" s="38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94"/>
  <sheetViews>
    <sheetView zoomScale="90" zoomScaleNormal="90" zoomScalePageLayoutView="0" workbookViewId="0" topLeftCell="A1">
      <selection activeCell="H24" sqref="H24"/>
    </sheetView>
  </sheetViews>
  <sheetFormatPr defaultColWidth="3.625" defaultRowHeight="12.75"/>
  <cols>
    <col min="1" max="1" width="5.25390625" style="72" customWidth="1"/>
    <col min="2" max="2" width="54.625" style="73" customWidth="1"/>
    <col min="3" max="3" width="12.375" style="74" customWidth="1"/>
    <col min="4" max="4" width="13.00390625" style="74" customWidth="1"/>
    <col min="5" max="5" width="18.875" style="74" customWidth="1"/>
    <col min="6" max="6" width="10.75390625" style="74" customWidth="1"/>
    <col min="7" max="7" width="13.625" style="74" customWidth="1"/>
    <col min="8" max="8" width="13.875" style="74" customWidth="1"/>
    <col min="9" max="255" width="9.125" style="75" customWidth="1"/>
    <col min="256" max="16384" width="3.625" style="75" customWidth="1"/>
  </cols>
  <sheetData>
    <row r="1" spans="6:8" ht="93" customHeight="1">
      <c r="F1" s="180" t="s">
        <v>133</v>
      </c>
      <c r="G1" s="180"/>
      <c r="H1" s="180"/>
    </row>
    <row r="2" spans="6:8" ht="21.75" customHeight="1">
      <c r="F2" s="36"/>
      <c r="G2" s="36"/>
      <c r="H2" s="36"/>
    </row>
    <row r="3" spans="1:8" s="12" customFormat="1" ht="86.25" customHeight="1">
      <c r="A3" s="179" t="s">
        <v>144</v>
      </c>
      <c r="B3" s="179"/>
      <c r="C3" s="179"/>
      <c r="D3" s="179"/>
      <c r="E3" s="179"/>
      <c r="F3" s="179"/>
      <c r="G3" s="179"/>
      <c r="H3" s="176"/>
    </row>
    <row r="4" spans="1:8" s="78" customFormat="1" ht="15.75">
      <c r="A4" s="76"/>
      <c r="B4" s="76"/>
      <c r="C4" s="76"/>
      <c r="D4" s="76"/>
      <c r="E4" s="77"/>
      <c r="F4" s="181" t="s">
        <v>29</v>
      </c>
      <c r="G4" s="181"/>
      <c r="H4" s="181"/>
    </row>
    <row r="5" spans="1:8" s="80" customFormat="1" ht="93.75" customHeight="1">
      <c r="A5" s="59" t="s">
        <v>30</v>
      </c>
      <c r="B5" s="59" t="s">
        <v>31</v>
      </c>
      <c r="C5" s="79" t="s">
        <v>63</v>
      </c>
      <c r="D5" s="79" t="s">
        <v>64</v>
      </c>
      <c r="E5" s="79" t="s">
        <v>65</v>
      </c>
      <c r="F5" s="79" t="s">
        <v>66</v>
      </c>
      <c r="G5" s="58" t="s">
        <v>2</v>
      </c>
      <c r="H5" s="59" t="s">
        <v>32</v>
      </c>
    </row>
    <row r="6" spans="1:8" s="60" customFormat="1" ht="15.75">
      <c r="A6" s="59">
        <v>1</v>
      </c>
      <c r="B6" s="59">
        <v>2</v>
      </c>
      <c r="C6" s="58" t="s">
        <v>67</v>
      </c>
      <c r="D6" s="58" t="s">
        <v>33</v>
      </c>
      <c r="E6" s="58" t="s">
        <v>34</v>
      </c>
      <c r="F6" s="58" t="s">
        <v>35</v>
      </c>
      <c r="G6" s="59">
        <v>6</v>
      </c>
      <c r="H6" s="59">
        <v>7</v>
      </c>
    </row>
    <row r="7" spans="1:8" s="60" customFormat="1" ht="18.75">
      <c r="A7" s="140"/>
      <c r="B7" s="141" t="s">
        <v>83</v>
      </c>
      <c r="C7" s="130" t="s">
        <v>68</v>
      </c>
      <c r="D7" s="130"/>
      <c r="E7" s="163"/>
      <c r="F7" s="130"/>
      <c r="G7" s="130"/>
      <c r="H7" s="132">
        <f>H8+H15+H28+H29</f>
        <v>1936.2299999999998</v>
      </c>
    </row>
    <row r="8" spans="1:8" s="60" customFormat="1" ht="61.5" customHeight="1">
      <c r="A8" s="141"/>
      <c r="B8" s="141" t="s">
        <v>26</v>
      </c>
      <c r="C8" s="130" t="s">
        <v>68</v>
      </c>
      <c r="D8" s="130" t="s">
        <v>69</v>
      </c>
      <c r="E8" s="163"/>
      <c r="F8" s="130"/>
      <c r="G8" s="130"/>
      <c r="H8" s="132">
        <f>H11+H12+H13+H14</f>
        <v>374.90999999999997</v>
      </c>
    </row>
    <row r="9" spans="1:8" s="60" customFormat="1" ht="26.25" customHeight="1">
      <c r="A9" s="140"/>
      <c r="B9" s="142" t="s">
        <v>164</v>
      </c>
      <c r="C9" s="133" t="s">
        <v>68</v>
      </c>
      <c r="D9" s="133" t="s">
        <v>69</v>
      </c>
      <c r="E9" s="164" t="s">
        <v>165</v>
      </c>
      <c r="F9" s="133"/>
      <c r="G9" s="133"/>
      <c r="H9" s="135">
        <v>374.91</v>
      </c>
    </row>
    <row r="10" spans="1:8" s="60" customFormat="1" ht="44.25" customHeight="1">
      <c r="A10" s="140"/>
      <c r="B10" s="142" t="s">
        <v>70</v>
      </c>
      <c r="C10" s="133" t="s">
        <v>68</v>
      </c>
      <c r="D10" s="133" t="s">
        <v>69</v>
      </c>
      <c r="E10" s="164" t="s">
        <v>134</v>
      </c>
      <c r="F10" s="133"/>
      <c r="G10" s="133"/>
      <c r="H10" s="135">
        <v>374.91</v>
      </c>
    </row>
    <row r="11" spans="1:8" s="60" customFormat="1" ht="37.5" customHeight="1">
      <c r="A11" s="140"/>
      <c r="B11" s="144" t="s">
        <v>118</v>
      </c>
      <c r="C11" s="133" t="s">
        <v>68</v>
      </c>
      <c r="D11" s="133" t="s">
        <v>69</v>
      </c>
      <c r="E11" s="164" t="s">
        <v>134</v>
      </c>
      <c r="F11" s="133" t="s">
        <v>71</v>
      </c>
      <c r="G11" s="133"/>
      <c r="H11" s="135">
        <v>242.75</v>
      </c>
    </row>
    <row r="12" spans="1:8" s="60" customFormat="1" ht="72.75" customHeight="1">
      <c r="A12" s="140"/>
      <c r="B12" s="144" t="s">
        <v>187</v>
      </c>
      <c r="C12" s="133" t="s">
        <v>68</v>
      </c>
      <c r="D12" s="133" t="s">
        <v>69</v>
      </c>
      <c r="E12" s="164" t="s">
        <v>188</v>
      </c>
      <c r="F12" s="133" t="s">
        <v>71</v>
      </c>
      <c r="G12" s="133"/>
      <c r="H12" s="135">
        <v>45.2</v>
      </c>
    </row>
    <row r="13" spans="1:8" s="60" customFormat="1" ht="83.25" customHeight="1">
      <c r="A13" s="140"/>
      <c r="B13" s="144" t="s">
        <v>110</v>
      </c>
      <c r="C13" s="133" t="s">
        <v>68</v>
      </c>
      <c r="D13" s="133" t="s">
        <v>69</v>
      </c>
      <c r="E13" s="164" t="s">
        <v>134</v>
      </c>
      <c r="F13" s="133" t="s">
        <v>111</v>
      </c>
      <c r="G13" s="133"/>
      <c r="H13" s="135">
        <v>66.96</v>
      </c>
    </row>
    <row r="14" spans="1:8" s="60" customFormat="1" ht="83.25" customHeight="1">
      <c r="A14" s="140"/>
      <c r="B14" s="144" t="str">
        <f>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4" s="133" t="s">
        <v>68</v>
      </c>
      <c r="D14" s="133" t="s">
        <v>69</v>
      </c>
      <c r="E14" s="164" t="str">
        <f>E12</f>
        <v>99000S8500</v>
      </c>
      <c r="F14" s="133" t="s">
        <v>111</v>
      </c>
      <c r="G14" s="133"/>
      <c r="H14" s="135">
        <v>20</v>
      </c>
    </row>
    <row r="15" spans="1:8" s="60" customFormat="1" ht="102.75" customHeight="1">
      <c r="A15" s="140"/>
      <c r="B15" s="141" t="s">
        <v>25</v>
      </c>
      <c r="C15" s="130" t="s">
        <v>68</v>
      </c>
      <c r="D15" s="130" t="s">
        <v>72</v>
      </c>
      <c r="E15" s="163"/>
      <c r="F15" s="130"/>
      <c r="G15" s="130"/>
      <c r="H15" s="132">
        <f>H18+H19+H20+H23+H25+H26+H21+H27+H24</f>
        <v>1551.02</v>
      </c>
    </row>
    <row r="16" spans="1:9" s="60" customFormat="1" ht="45" customHeight="1">
      <c r="A16" s="140"/>
      <c r="B16" s="142" t="s">
        <v>164</v>
      </c>
      <c r="C16" s="133" t="s">
        <v>68</v>
      </c>
      <c r="D16" s="133" t="s">
        <v>72</v>
      </c>
      <c r="E16" s="164" t="s">
        <v>165</v>
      </c>
      <c r="F16" s="133"/>
      <c r="G16" s="133"/>
      <c r="H16" s="135">
        <v>1471.7</v>
      </c>
      <c r="I16" s="169"/>
    </row>
    <row r="17" spans="1:8" s="60" customFormat="1" ht="46.5" customHeight="1">
      <c r="A17" s="140"/>
      <c r="B17" s="140" t="s">
        <v>73</v>
      </c>
      <c r="C17" s="133" t="s">
        <v>68</v>
      </c>
      <c r="D17" s="133" t="s">
        <v>72</v>
      </c>
      <c r="E17" s="164" t="s">
        <v>135</v>
      </c>
      <c r="F17" s="133"/>
      <c r="G17" s="133"/>
      <c r="H17" s="135">
        <f>H18+H19+H20+H21+H22+H23+H25+H26+H27</f>
        <v>1492.02</v>
      </c>
    </row>
    <row r="18" spans="1:8" s="60" customFormat="1" ht="78.75" customHeight="1">
      <c r="A18" s="140"/>
      <c r="B18" s="144" t="s">
        <v>75</v>
      </c>
      <c r="C18" s="133" t="s">
        <v>68</v>
      </c>
      <c r="D18" s="133" t="s">
        <v>72</v>
      </c>
      <c r="E18" s="164" t="s">
        <v>135</v>
      </c>
      <c r="F18" s="133" t="s">
        <v>71</v>
      </c>
      <c r="G18" s="133"/>
      <c r="H18" s="135">
        <v>604.54</v>
      </c>
    </row>
    <row r="19" spans="1:8" s="60" customFormat="1" ht="78.75" customHeight="1">
      <c r="A19" s="140"/>
      <c r="B19" s="144" t="s">
        <v>187</v>
      </c>
      <c r="C19" s="133" t="s">
        <v>68</v>
      </c>
      <c r="D19" s="133" t="s">
        <v>72</v>
      </c>
      <c r="E19" s="164" t="s">
        <v>189</v>
      </c>
      <c r="F19" s="133" t="s">
        <v>71</v>
      </c>
      <c r="G19" s="133"/>
      <c r="H19" s="135">
        <v>397.4</v>
      </c>
    </row>
    <row r="20" spans="1:8" s="60" customFormat="1" ht="84" customHeight="1">
      <c r="A20" s="140"/>
      <c r="B20" s="144" t="s">
        <v>110</v>
      </c>
      <c r="C20" s="133" t="s">
        <v>68</v>
      </c>
      <c r="D20" s="133" t="s">
        <v>72</v>
      </c>
      <c r="E20" s="164" t="s">
        <v>135</v>
      </c>
      <c r="F20" s="133" t="s">
        <v>111</v>
      </c>
      <c r="G20" s="133"/>
      <c r="H20" s="135">
        <v>223.27</v>
      </c>
    </row>
    <row r="21" spans="1:8" s="60" customFormat="1" ht="84" customHeight="1">
      <c r="A21" s="140"/>
      <c r="B21" s="144" t="str">
        <f>B20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1" s="133" t="s">
        <v>68</v>
      </c>
      <c r="D21" s="133" t="s">
        <v>72</v>
      </c>
      <c r="E21" s="164" t="str">
        <f>E19</f>
        <v>990А0S8500</v>
      </c>
      <c r="F21" s="133" t="s">
        <v>111</v>
      </c>
      <c r="G21" s="133"/>
      <c r="H21" s="135">
        <v>79.3</v>
      </c>
    </row>
    <row r="22" spans="1:8" s="60" customFormat="1" ht="76.5" customHeight="1">
      <c r="A22" s="140"/>
      <c r="B22" s="144" t="s">
        <v>76</v>
      </c>
      <c r="C22" s="133" t="s">
        <v>68</v>
      </c>
      <c r="D22" s="133" t="s">
        <v>72</v>
      </c>
      <c r="E22" s="164" t="s">
        <v>135</v>
      </c>
      <c r="F22" s="133" t="s">
        <v>77</v>
      </c>
      <c r="G22" s="133"/>
      <c r="H22" s="135">
        <v>0</v>
      </c>
    </row>
    <row r="23" spans="1:8" s="60" customFormat="1" ht="66.75" customHeight="1">
      <c r="A23" s="140"/>
      <c r="B23" s="144" t="s">
        <v>78</v>
      </c>
      <c r="C23" s="133" t="s">
        <v>68</v>
      </c>
      <c r="D23" s="133" t="s">
        <v>72</v>
      </c>
      <c r="E23" s="164" t="s">
        <v>135</v>
      </c>
      <c r="F23" s="133" t="s">
        <v>74</v>
      </c>
      <c r="G23" s="133"/>
      <c r="H23" s="135">
        <v>152.65</v>
      </c>
    </row>
    <row r="24" spans="1:8" s="60" customFormat="1" ht="66.75" customHeight="1">
      <c r="A24" s="140"/>
      <c r="B24" s="144" t="str">
        <f>B23</f>
        <v>Прочая закупка товаров, работ и услуг для обеспечения государственных (муниципальных) нужд</v>
      </c>
      <c r="C24" s="133" t="s">
        <v>68</v>
      </c>
      <c r="D24" s="133" t="s">
        <v>72</v>
      </c>
      <c r="E24" s="164" t="s">
        <v>219</v>
      </c>
      <c r="F24" s="133" t="s">
        <v>74</v>
      </c>
      <c r="G24" s="133" t="s">
        <v>216</v>
      </c>
      <c r="H24" s="135">
        <v>59</v>
      </c>
    </row>
    <row r="25" spans="1:8" s="60" customFormat="1" ht="53.25" customHeight="1">
      <c r="A25" s="140"/>
      <c r="B25" s="144" t="s">
        <v>79</v>
      </c>
      <c r="C25" s="133" t="s">
        <v>68</v>
      </c>
      <c r="D25" s="133" t="s">
        <v>72</v>
      </c>
      <c r="E25" s="164" t="s">
        <v>135</v>
      </c>
      <c r="F25" s="133" t="s">
        <v>81</v>
      </c>
      <c r="G25" s="133"/>
      <c r="H25" s="135">
        <v>19.58</v>
      </c>
    </row>
    <row r="26" spans="1:8" s="60" customFormat="1" ht="42" customHeight="1">
      <c r="A26" s="140"/>
      <c r="B26" s="144" t="s">
        <v>80</v>
      </c>
      <c r="C26" s="133" t="s">
        <v>68</v>
      </c>
      <c r="D26" s="133" t="s">
        <v>72</v>
      </c>
      <c r="E26" s="164" t="s">
        <v>135</v>
      </c>
      <c r="F26" s="133" t="s">
        <v>82</v>
      </c>
      <c r="G26" s="133"/>
      <c r="H26" s="135">
        <v>14.23</v>
      </c>
    </row>
    <row r="27" spans="1:8" s="60" customFormat="1" ht="41.25" customHeight="1">
      <c r="A27" s="140"/>
      <c r="B27" s="144" t="s">
        <v>80</v>
      </c>
      <c r="C27" s="133" t="s">
        <v>68</v>
      </c>
      <c r="D27" s="133" t="s">
        <v>72</v>
      </c>
      <c r="E27" s="164" t="s">
        <v>135</v>
      </c>
      <c r="F27" s="133" t="s">
        <v>180</v>
      </c>
      <c r="G27" s="133"/>
      <c r="H27" s="135">
        <v>1.05</v>
      </c>
    </row>
    <row r="28" spans="1:8" s="60" customFormat="1" ht="81.75" customHeight="1">
      <c r="A28" s="140"/>
      <c r="B28" s="144" t="s">
        <v>24</v>
      </c>
      <c r="C28" s="133" t="s">
        <v>68</v>
      </c>
      <c r="D28" s="133" t="s">
        <v>145</v>
      </c>
      <c r="E28" s="164" t="s">
        <v>135</v>
      </c>
      <c r="F28" s="133" t="s">
        <v>146</v>
      </c>
      <c r="G28" s="133"/>
      <c r="H28" s="135">
        <v>0.3</v>
      </c>
    </row>
    <row r="29" spans="1:8" s="60" customFormat="1" ht="33" customHeight="1">
      <c r="A29" s="140"/>
      <c r="B29" s="144" t="s">
        <v>22</v>
      </c>
      <c r="C29" s="133" t="s">
        <v>68</v>
      </c>
      <c r="D29" s="133" t="s">
        <v>89</v>
      </c>
      <c r="E29" s="164"/>
      <c r="F29" s="133"/>
      <c r="G29" s="133"/>
      <c r="H29" s="135">
        <v>10</v>
      </c>
    </row>
    <row r="30" spans="1:8" s="60" customFormat="1" ht="33" customHeight="1">
      <c r="A30" s="140"/>
      <c r="B30" s="144" t="s">
        <v>137</v>
      </c>
      <c r="C30" s="133" t="s">
        <v>68</v>
      </c>
      <c r="D30" s="133" t="s">
        <v>89</v>
      </c>
      <c r="E30" s="164" t="s">
        <v>135</v>
      </c>
      <c r="F30" s="133" t="s">
        <v>136</v>
      </c>
      <c r="G30" s="133"/>
      <c r="H30" s="135">
        <v>10</v>
      </c>
    </row>
    <row r="31" spans="1:8" s="60" customFormat="1" ht="37.5" customHeight="1">
      <c r="A31" s="140"/>
      <c r="B31" s="145" t="s">
        <v>85</v>
      </c>
      <c r="C31" s="136" t="s">
        <v>69</v>
      </c>
      <c r="D31" s="136"/>
      <c r="E31" s="165"/>
      <c r="F31" s="130"/>
      <c r="G31" s="130" t="s">
        <v>215</v>
      </c>
      <c r="H31" s="132">
        <v>69.6</v>
      </c>
    </row>
    <row r="32" spans="1:8" s="60" customFormat="1" ht="32.25" customHeight="1">
      <c r="A32" s="140"/>
      <c r="B32" s="146" t="s">
        <v>44</v>
      </c>
      <c r="C32" s="137" t="s">
        <v>69</v>
      </c>
      <c r="D32" s="137" t="s">
        <v>84</v>
      </c>
      <c r="E32" s="166"/>
      <c r="F32" s="133"/>
      <c r="G32" s="133"/>
      <c r="H32" s="135">
        <v>69.6</v>
      </c>
    </row>
    <row r="33" spans="1:8" s="60" customFormat="1" ht="33" customHeight="1">
      <c r="A33" s="140"/>
      <c r="B33" s="142" t="s">
        <v>164</v>
      </c>
      <c r="C33" s="133" t="s">
        <v>69</v>
      </c>
      <c r="D33" s="133" t="s">
        <v>84</v>
      </c>
      <c r="E33" s="164" t="s">
        <v>165</v>
      </c>
      <c r="F33" s="133"/>
      <c r="G33" s="133"/>
      <c r="H33" s="135">
        <v>69.6</v>
      </c>
    </row>
    <row r="34" spans="1:8" s="80" customFormat="1" ht="62.25" customHeight="1">
      <c r="A34" s="140"/>
      <c r="B34" s="146" t="s">
        <v>86</v>
      </c>
      <c r="C34" s="137" t="s">
        <v>69</v>
      </c>
      <c r="D34" s="137" t="s">
        <v>84</v>
      </c>
      <c r="E34" s="166" t="s">
        <v>112</v>
      </c>
      <c r="F34" s="133"/>
      <c r="G34" s="133"/>
      <c r="H34" s="135">
        <v>69.6</v>
      </c>
    </row>
    <row r="35" spans="1:8" s="80" customFormat="1" ht="47.25" customHeight="1">
      <c r="A35" s="140"/>
      <c r="B35" s="143" t="s">
        <v>118</v>
      </c>
      <c r="C35" s="137" t="s">
        <v>69</v>
      </c>
      <c r="D35" s="137" t="s">
        <v>84</v>
      </c>
      <c r="E35" s="166" t="s">
        <v>112</v>
      </c>
      <c r="F35" s="133" t="s">
        <v>71</v>
      </c>
      <c r="G35" s="133"/>
      <c r="H35" s="135">
        <v>63.1</v>
      </c>
    </row>
    <row r="36" spans="1:8" s="80" customFormat="1" ht="81.75" customHeight="1">
      <c r="A36" s="140"/>
      <c r="B36" s="143" t="s">
        <v>110</v>
      </c>
      <c r="C36" s="137" t="s">
        <v>69</v>
      </c>
      <c r="D36" s="137" t="s">
        <v>84</v>
      </c>
      <c r="E36" s="166" t="s">
        <v>112</v>
      </c>
      <c r="F36" s="133" t="s">
        <v>111</v>
      </c>
      <c r="G36" s="133"/>
      <c r="H36" s="135">
        <v>13.99</v>
      </c>
    </row>
    <row r="37" spans="1:8" s="80" customFormat="1" ht="73.5" customHeight="1">
      <c r="A37" s="140"/>
      <c r="B37" s="146" t="s">
        <v>78</v>
      </c>
      <c r="C37" s="137" t="s">
        <v>69</v>
      </c>
      <c r="D37" s="137" t="s">
        <v>84</v>
      </c>
      <c r="E37" s="166" t="s">
        <v>112</v>
      </c>
      <c r="F37" s="133" t="s">
        <v>74</v>
      </c>
      <c r="G37" s="133"/>
      <c r="H37" s="135">
        <v>6.5</v>
      </c>
    </row>
    <row r="38" spans="1:8" s="80" customFormat="1" ht="58.5" customHeight="1">
      <c r="A38" s="140"/>
      <c r="B38" s="145" t="s">
        <v>90</v>
      </c>
      <c r="C38" s="136" t="s">
        <v>84</v>
      </c>
      <c r="D38" s="136"/>
      <c r="E38" s="165"/>
      <c r="F38" s="130"/>
      <c r="G38" s="130"/>
      <c r="H38" s="132">
        <f>H39+H44</f>
        <v>98.58</v>
      </c>
    </row>
    <row r="39" spans="1:8" s="80" customFormat="1" ht="21" customHeight="1">
      <c r="A39" s="140"/>
      <c r="B39" s="146" t="s">
        <v>19</v>
      </c>
      <c r="C39" s="137" t="s">
        <v>84</v>
      </c>
      <c r="D39" s="137" t="s">
        <v>87</v>
      </c>
      <c r="E39" s="166"/>
      <c r="F39" s="133"/>
      <c r="G39" s="133"/>
      <c r="H39" s="135">
        <v>26</v>
      </c>
    </row>
    <row r="40" spans="1:8" s="80" customFormat="1" ht="81.75" customHeight="1">
      <c r="A40" s="140"/>
      <c r="B40" s="146" t="s">
        <v>166</v>
      </c>
      <c r="C40" s="137" t="s">
        <v>84</v>
      </c>
      <c r="D40" s="137" t="s">
        <v>87</v>
      </c>
      <c r="E40" s="166" t="s">
        <v>167</v>
      </c>
      <c r="F40" s="133"/>
      <c r="G40" s="133"/>
      <c r="H40" s="135">
        <v>26</v>
      </c>
    </row>
    <row r="41" spans="1:8" s="80" customFormat="1" ht="41.25" customHeight="1">
      <c r="A41" s="140"/>
      <c r="B41" s="146" t="s">
        <v>168</v>
      </c>
      <c r="C41" s="137" t="s">
        <v>84</v>
      </c>
      <c r="D41" s="137" t="s">
        <v>87</v>
      </c>
      <c r="E41" s="166" t="s">
        <v>170</v>
      </c>
      <c r="F41" s="133"/>
      <c r="G41" s="133"/>
      <c r="H41" s="135">
        <v>26</v>
      </c>
    </row>
    <row r="42" spans="1:8" s="80" customFormat="1" ht="40.5" customHeight="1">
      <c r="A42" s="140"/>
      <c r="B42" s="146" t="s">
        <v>169</v>
      </c>
      <c r="C42" s="137" t="s">
        <v>84</v>
      </c>
      <c r="D42" s="137" t="s">
        <v>87</v>
      </c>
      <c r="E42" s="166" t="s">
        <v>138</v>
      </c>
      <c r="F42" s="133"/>
      <c r="G42" s="133"/>
      <c r="H42" s="135">
        <v>26</v>
      </c>
    </row>
    <row r="43" spans="1:8" s="80" customFormat="1" ht="64.5" customHeight="1">
      <c r="A43" s="140"/>
      <c r="B43" s="146" t="s">
        <v>78</v>
      </c>
      <c r="C43" s="137" t="s">
        <v>84</v>
      </c>
      <c r="D43" s="137" t="s">
        <v>87</v>
      </c>
      <c r="E43" s="166" t="s">
        <v>138</v>
      </c>
      <c r="F43" s="133" t="s">
        <v>74</v>
      </c>
      <c r="G43" s="133"/>
      <c r="H43" s="135">
        <v>26</v>
      </c>
    </row>
    <row r="44" spans="1:8" s="80" customFormat="1" ht="57" customHeight="1">
      <c r="A44" s="140"/>
      <c r="B44" s="146" t="str">
        <f>7!A17</f>
        <v>Защита населения и территории от чрезвычайных ситуаций природного и техногенного характера, гражданская оборона</v>
      </c>
      <c r="C44" s="137" t="s">
        <v>84</v>
      </c>
      <c r="D44" s="137" t="s">
        <v>121</v>
      </c>
      <c r="E44" s="170">
        <v>1104000000</v>
      </c>
      <c r="F44" s="133"/>
      <c r="G44" s="133"/>
      <c r="H44" s="135">
        <v>72.58</v>
      </c>
    </row>
    <row r="45" spans="1:8" s="80" customFormat="1" ht="93" customHeight="1">
      <c r="A45" s="140"/>
      <c r="B45" s="146" t="s">
        <v>198</v>
      </c>
      <c r="C45" s="137" t="s">
        <v>84</v>
      </c>
      <c r="D45" s="137" t="s">
        <v>121</v>
      </c>
      <c r="E45" s="166" t="s">
        <v>199</v>
      </c>
      <c r="F45" s="133"/>
      <c r="G45" s="133"/>
      <c r="H45" s="135">
        <v>72.58</v>
      </c>
    </row>
    <row r="46" spans="1:8" s="80" customFormat="1" ht="69" customHeight="1">
      <c r="A46" s="140"/>
      <c r="B46" s="146" t="str">
        <f>B43</f>
        <v>Прочая закупка товаров, работ и услуг для обеспечения государственных (муниципальных) нужд</v>
      </c>
      <c r="C46" s="137" t="s">
        <v>84</v>
      </c>
      <c r="D46" s="137" t="s">
        <v>121</v>
      </c>
      <c r="E46" s="166" t="s">
        <v>199</v>
      </c>
      <c r="F46" s="133" t="s">
        <v>74</v>
      </c>
      <c r="G46" s="133"/>
      <c r="H46" s="135">
        <v>72.58</v>
      </c>
    </row>
    <row r="47" spans="1:8" s="80" customFormat="1" ht="33" customHeight="1">
      <c r="A47" s="140"/>
      <c r="B47" s="145" t="s">
        <v>119</v>
      </c>
      <c r="C47" s="136" t="s">
        <v>72</v>
      </c>
      <c r="D47" s="136" t="s">
        <v>120</v>
      </c>
      <c r="E47" s="165"/>
      <c r="F47" s="130"/>
      <c r="G47" s="130"/>
      <c r="H47" s="132">
        <f>H48+H55</f>
        <v>1409.4199999999998</v>
      </c>
    </row>
    <row r="48" spans="1:8" s="80" customFormat="1" ht="33" customHeight="1">
      <c r="A48" s="140"/>
      <c r="B48" s="146" t="s">
        <v>171</v>
      </c>
      <c r="C48" s="137" t="s">
        <v>72</v>
      </c>
      <c r="D48" s="137" t="s">
        <v>121</v>
      </c>
      <c r="E48" s="165"/>
      <c r="F48" s="130"/>
      <c r="G48" s="133"/>
      <c r="H48" s="135">
        <f>H52+H53+H54</f>
        <v>1409.32</v>
      </c>
    </row>
    <row r="49" spans="1:8" s="80" customFormat="1" ht="81.75" customHeight="1">
      <c r="A49" s="140"/>
      <c r="B49" s="146" t="s">
        <v>172</v>
      </c>
      <c r="C49" s="137" t="s">
        <v>72</v>
      </c>
      <c r="D49" s="137" t="s">
        <v>121</v>
      </c>
      <c r="E49" s="166" t="s">
        <v>173</v>
      </c>
      <c r="F49" s="130"/>
      <c r="G49" s="133"/>
      <c r="H49" s="135">
        <f>H48</f>
        <v>1409.32</v>
      </c>
    </row>
    <row r="50" spans="1:8" s="80" customFormat="1" ht="46.5" customHeight="1">
      <c r="A50" s="140"/>
      <c r="B50" s="146" t="s">
        <v>168</v>
      </c>
      <c r="C50" s="137" t="s">
        <v>72</v>
      </c>
      <c r="D50" s="137" t="s">
        <v>121</v>
      </c>
      <c r="E50" s="166" t="s">
        <v>167</v>
      </c>
      <c r="F50" s="130"/>
      <c r="G50" s="133"/>
      <c r="H50" s="135">
        <f>H49</f>
        <v>1409.32</v>
      </c>
    </row>
    <row r="51" spans="1:8" s="80" customFormat="1" ht="57" customHeight="1">
      <c r="A51" s="140"/>
      <c r="B51" s="146" t="s">
        <v>174</v>
      </c>
      <c r="C51" s="137" t="s">
        <v>72</v>
      </c>
      <c r="D51" s="137" t="s">
        <v>121</v>
      </c>
      <c r="E51" s="166" t="s">
        <v>139</v>
      </c>
      <c r="F51" s="133"/>
      <c r="G51" s="133"/>
      <c r="H51" s="135">
        <v>243.34</v>
      </c>
    </row>
    <row r="52" spans="1:8" s="80" customFormat="1" ht="29.25" customHeight="1">
      <c r="A52" s="140"/>
      <c r="B52" s="146" t="s">
        <v>124</v>
      </c>
      <c r="C52" s="137" t="s">
        <v>72</v>
      </c>
      <c r="D52" s="137" t="s">
        <v>121</v>
      </c>
      <c r="E52" s="166" t="s">
        <v>139</v>
      </c>
      <c r="F52" s="133" t="s">
        <v>74</v>
      </c>
      <c r="G52" s="133"/>
      <c r="H52" s="135">
        <v>243.34</v>
      </c>
    </row>
    <row r="53" spans="1:8" s="80" customFormat="1" ht="29.25" customHeight="1">
      <c r="A53" s="140"/>
      <c r="B53" s="146" t="s">
        <v>124</v>
      </c>
      <c r="C53" s="137" t="s">
        <v>72</v>
      </c>
      <c r="D53" s="137" t="s">
        <v>121</v>
      </c>
      <c r="E53" s="166" t="s">
        <v>200</v>
      </c>
      <c r="F53" s="133" t="s">
        <v>74</v>
      </c>
      <c r="G53" s="133" t="s">
        <v>213</v>
      </c>
      <c r="H53" s="135">
        <v>1115.98</v>
      </c>
    </row>
    <row r="54" spans="1:8" s="80" customFormat="1" ht="29.25" customHeight="1">
      <c r="A54" s="140"/>
      <c r="B54" s="146" t="s">
        <v>124</v>
      </c>
      <c r="C54" s="137" t="s">
        <v>72</v>
      </c>
      <c r="D54" s="137" t="s">
        <v>121</v>
      </c>
      <c r="E54" s="170">
        <v>110245800</v>
      </c>
      <c r="F54" s="133" t="s">
        <v>74</v>
      </c>
      <c r="G54" s="133"/>
      <c r="H54" s="135">
        <v>50</v>
      </c>
    </row>
    <row r="55" spans="1:8" s="80" customFormat="1" ht="42" customHeight="1">
      <c r="A55" s="140"/>
      <c r="B55" s="146" t="s">
        <v>147</v>
      </c>
      <c r="C55" s="137" t="s">
        <v>72</v>
      </c>
      <c r="D55" s="137" t="s">
        <v>148</v>
      </c>
      <c r="E55" s="166" t="s">
        <v>167</v>
      </c>
      <c r="F55" s="133"/>
      <c r="G55" s="133"/>
      <c r="H55" s="135">
        <v>0.1</v>
      </c>
    </row>
    <row r="56" spans="1:8" s="80" customFormat="1" ht="72.75" customHeight="1">
      <c r="A56" s="140"/>
      <c r="B56" s="146" t="s">
        <v>172</v>
      </c>
      <c r="C56" s="137" t="s">
        <v>72</v>
      </c>
      <c r="D56" s="137" t="s">
        <v>148</v>
      </c>
      <c r="E56" s="166" t="s">
        <v>173</v>
      </c>
      <c r="F56" s="130"/>
      <c r="G56" s="133"/>
      <c r="H56" s="135">
        <v>0.1</v>
      </c>
    </row>
    <row r="57" spans="1:8" s="80" customFormat="1" ht="42" customHeight="1">
      <c r="A57" s="140"/>
      <c r="B57" s="146" t="s">
        <v>168</v>
      </c>
      <c r="C57" s="137" t="s">
        <v>72</v>
      </c>
      <c r="D57" s="137" t="s">
        <v>148</v>
      </c>
      <c r="E57" s="166" t="s">
        <v>167</v>
      </c>
      <c r="F57" s="130"/>
      <c r="G57" s="133"/>
      <c r="H57" s="135">
        <v>0.1</v>
      </c>
    </row>
    <row r="58" spans="1:8" s="80" customFormat="1" ht="46.5" customHeight="1">
      <c r="A58" s="140"/>
      <c r="B58" s="146" t="s">
        <v>175</v>
      </c>
      <c r="C58" s="137" t="s">
        <v>72</v>
      </c>
      <c r="D58" s="137" t="s">
        <v>148</v>
      </c>
      <c r="E58" s="166" t="s">
        <v>149</v>
      </c>
      <c r="F58" s="133"/>
      <c r="G58" s="133"/>
      <c r="H58" s="135">
        <v>0.1</v>
      </c>
    </row>
    <row r="59" spans="1:8" s="80" customFormat="1" ht="29.25" customHeight="1">
      <c r="A59" s="140"/>
      <c r="B59" s="146" t="s">
        <v>60</v>
      </c>
      <c r="C59" s="137" t="s">
        <v>72</v>
      </c>
      <c r="D59" s="137" t="s">
        <v>148</v>
      </c>
      <c r="E59" s="166" t="s">
        <v>149</v>
      </c>
      <c r="F59" s="133" t="s">
        <v>146</v>
      </c>
      <c r="G59" s="133"/>
      <c r="H59" s="135">
        <v>0.1</v>
      </c>
    </row>
    <row r="60" spans="1:8" s="80" customFormat="1" ht="30" customHeight="1">
      <c r="A60" s="140"/>
      <c r="B60" s="141" t="s">
        <v>91</v>
      </c>
      <c r="C60" s="130" t="s">
        <v>88</v>
      </c>
      <c r="D60" s="130"/>
      <c r="E60" s="167"/>
      <c r="F60" s="131"/>
      <c r="G60" s="130"/>
      <c r="H60" s="132">
        <f>H61</f>
        <v>371.11</v>
      </c>
    </row>
    <row r="61" spans="1:8" s="80" customFormat="1" ht="49.5" customHeight="1">
      <c r="A61" s="140"/>
      <c r="B61" s="140" t="s">
        <v>17</v>
      </c>
      <c r="C61" s="133" t="s">
        <v>88</v>
      </c>
      <c r="D61" s="133" t="s">
        <v>84</v>
      </c>
      <c r="E61" s="168"/>
      <c r="F61" s="134"/>
      <c r="G61" s="133"/>
      <c r="H61" s="135">
        <f>H65+H66+H67+H68+H69</f>
        <v>371.11</v>
      </c>
    </row>
    <row r="62" spans="1:8" s="80" customFormat="1" ht="77.25" customHeight="1">
      <c r="A62" s="140"/>
      <c r="B62" s="140" t="s">
        <v>172</v>
      </c>
      <c r="C62" s="133" t="s">
        <v>88</v>
      </c>
      <c r="D62" s="133" t="s">
        <v>84</v>
      </c>
      <c r="E62" s="168" t="s">
        <v>173</v>
      </c>
      <c r="F62" s="134"/>
      <c r="G62" s="133"/>
      <c r="H62" s="135">
        <f>H64</f>
        <v>360.11</v>
      </c>
    </row>
    <row r="63" spans="1:8" s="80" customFormat="1" ht="45.75" customHeight="1">
      <c r="A63" s="140"/>
      <c r="B63" s="146" t="s">
        <v>168</v>
      </c>
      <c r="C63" s="133" t="s">
        <v>88</v>
      </c>
      <c r="D63" s="133" t="s">
        <v>84</v>
      </c>
      <c r="E63" s="168" t="s">
        <v>177</v>
      </c>
      <c r="F63" s="134"/>
      <c r="G63" s="133"/>
      <c r="H63" s="135">
        <f>H64</f>
        <v>360.11</v>
      </c>
    </row>
    <row r="64" spans="1:8" s="80" customFormat="1" ht="54" customHeight="1">
      <c r="A64" s="140"/>
      <c r="B64" s="146" t="s">
        <v>176</v>
      </c>
      <c r="C64" s="133" t="s">
        <v>88</v>
      </c>
      <c r="D64" s="133" t="s">
        <v>84</v>
      </c>
      <c r="E64" s="168" t="s">
        <v>170</v>
      </c>
      <c r="F64" s="134"/>
      <c r="G64" s="133"/>
      <c r="H64" s="135">
        <f>H65+H66+H67+H68</f>
        <v>360.11</v>
      </c>
    </row>
    <row r="65" spans="1:8" s="80" customFormat="1" ht="64.5" customHeight="1">
      <c r="A65" s="140"/>
      <c r="B65" s="146" t="s">
        <v>78</v>
      </c>
      <c r="C65" s="133" t="s">
        <v>88</v>
      </c>
      <c r="D65" s="133" t="s">
        <v>84</v>
      </c>
      <c r="E65" s="168" t="s">
        <v>140</v>
      </c>
      <c r="F65" s="134" t="s">
        <v>74</v>
      </c>
      <c r="G65" s="133"/>
      <c r="H65" s="135">
        <v>27.99</v>
      </c>
    </row>
    <row r="66" spans="1:8" s="80" customFormat="1" ht="64.5" customHeight="1">
      <c r="A66" s="140"/>
      <c r="B66" s="146" t="s">
        <v>78</v>
      </c>
      <c r="C66" s="133" t="s">
        <v>88</v>
      </c>
      <c r="D66" s="133" t="s">
        <v>84</v>
      </c>
      <c r="E66" s="168" t="s">
        <v>207</v>
      </c>
      <c r="F66" s="134" t="s">
        <v>74</v>
      </c>
      <c r="G66" s="133" t="s">
        <v>210</v>
      </c>
      <c r="H66" s="135">
        <v>82.02</v>
      </c>
    </row>
    <row r="67" spans="1:8" s="80" customFormat="1" ht="64.5" customHeight="1">
      <c r="A67" s="140"/>
      <c r="B67" s="146" t="s">
        <v>78</v>
      </c>
      <c r="C67" s="133" t="s">
        <v>88</v>
      </c>
      <c r="D67" s="133" t="s">
        <v>84</v>
      </c>
      <c r="E67" s="172">
        <v>110300193</v>
      </c>
      <c r="F67" s="134" t="s">
        <v>74</v>
      </c>
      <c r="G67" s="133" t="s">
        <v>206</v>
      </c>
      <c r="H67" s="135">
        <v>29.9</v>
      </c>
    </row>
    <row r="68" spans="1:8" s="80" customFormat="1" ht="64.5" customHeight="1">
      <c r="A68" s="140"/>
      <c r="B68" s="146" t="s">
        <v>78</v>
      </c>
      <c r="C68" s="133" t="s">
        <v>88</v>
      </c>
      <c r="D68" s="133" t="s">
        <v>84</v>
      </c>
      <c r="E68" s="172" t="s">
        <v>208</v>
      </c>
      <c r="F68" s="134" t="s">
        <v>74</v>
      </c>
      <c r="G68" s="133" t="s">
        <v>209</v>
      </c>
      <c r="H68" s="135">
        <v>220.2</v>
      </c>
    </row>
    <row r="69" spans="1:8" s="80" customFormat="1" ht="64.5" customHeight="1">
      <c r="A69" s="140"/>
      <c r="B69" s="146" t="str">
        <f>B68</f>
        <v>Прочая закупка товаров, работ и услуг для обеспечения государственных (муниципальных) нужд</v>
      </c>
      <c r="C69" s="133" t="s">
        <v>88</v>
      </c>
      <c r="D69" s="133" t="s">
        <v>84</v>
      </c>
      <c r="E69" s="193" t="s">
        <v>220</v>
      </c>
      <c r="F69" s="134" t="s">
        <v>74</v>
      </c>
      <c r="G69" s="133" t="s">
        <v>218</v>
      </c>
      <c r="H69" s="135">
        <v>11</v>
      </c>
    </row>
    <row r="70" spans="1:8" s="80" customFormat="1" ht="23.25" customHeight="1">
      <c r="A70" s="140"/>
      <c r="B70" s="141" t="s">
        <v>92</v>
      </c>
      <c r="C70" s="130" t="s">
        <v>89</v>
      </c>
      <c r="D70" s="130"/>
      <c r="E70" s="163"/>
      <c r="F70" s="130"/>
      <c r="G70" s="130"/>
      <c r="H70" s="132">
        <f>H71</f>
        <v>356.22999999999996</v>
      </c>
    </row>
    <row r="71" spans="1:8" s="81" customFormat="1" ht="43.5" customHeight="1">
      <c r="A71" s="140"/>
      <c r="B71" s="140" t="s">
        <v>55</v>
      </c>
      <c r="C71" s="133" t="s">
        <v>89</v>
      </c>
      <c r="D71" s="133" t="s">
        <v>88</v>
      </c>
      <c r="E71" s="164"/>
      <c r="F71" s="133"/>
      <c r="G71" s="133"/>
      <c r="H71" s="135">
        <f>H72</f>
        <v>356.22999999999996</v>
      </c>
    </row>
    <row r="72" spans="1:8" s="81" customFormat="1" ht="84" customHeight="1">
      <c r="A72" s="140"/>
      <c r="B72" s="140" t="s">
        <v>172</v>
      </c>
      <c r="C72" s="133" t="s">
        <v>89</v>
      </c>
      <c r="D72" s="133" t="s">
        <v>88</v>
      </c>
      <c r="E72" s="164" t="s">
        <v>173</v>
      </c>
      <c r="F72" s="133"/>
      <c r="G72" s="133"/>
      <c r="H72" s="135">
        <f>H75+H77+H79+H78+H76+H80</f>
        <v>356.22999999999996</v>
      </c>
    </row>
    <row r="73" spans="1:8" s="81" customFormat="1" ht="41.25" customHeight="1">
      <c r="A73" s="140"/>
      <c r="B73" s="140" t="s">
        <v>168</v>
      </c>
      <c r="C73" s="133" t="s">
        <v>89</v>
      </c>
      <c r="D73" s="133" t="s">
        <v>88</v>
      </c>
      <c r="E73" s="164" t="s">
        <v>167</v>
      </c>
      <c r="F73" s="133"/>
      <c r="G73" s="133"/>
      <c r="H73" s="135">
        <f>H74</f>
        <v>326.22999999999996</v>
      </c>
    </row>
    <row r="74" spans="1:8" s="81" customFormat="1" ht="41.25" customHeight="1">
      <c r="A74" s="140"/>
      <c r="B74" s="140" t="s">
        <v>178</v>
      </c>
      <c r="C74" s="133" t="s">
        <v>89</v>
      </c>
      <c r="D74" s="133" t="s">
        <v>88</v>
      </c>
      <c r="E74" s="164" t="s">
        <v>179</v>
      </c>
      <c r="F74" s="133"/>
      <c r="G74" s="133"/>
      <c r="H74" s="135">
        <f>H75+H77+H79+H78+H76</f>
        <v>326.22999999999996</v>
      </c>
    </row>
    <row r="75" spans="1:8" s="81" customFormat="1" ht="51.75" customHeight="1">
      <c r="A75" s="140"/>
      <c r="B75" s="133" t="s">
        <v>118</v>
      </c>
      <c r="C75" s="133" t="s">
        <v>89</v>
      </c>
      <c r="D75" s="133" t="s">
        <v>88</v>
      </c>
      <c r="E75" s="164" t="s">
        <v>141</v>
      </c>
      <c r="F75" s="133" t="s">
        <v>71</v>
      </c>
      <c r="G75" s="133"/>
      <c r="H75" s="135">
        <v>140.06</v>
      </c>
    </row>
    <row r="76" spans="1:8" s="81" customFormat="1" ht="51.75" customHeight="1">
      <c r="A76" s="140"/>
      <c r="B76" s="133" t="s">
        <v>118</v>
      </c>
      <c r="C76" s="133" t="s">
        <v>89</v>
      </c>
      <c r="D76" s="133" t="s">
        <v>88</v>
      </c>
      <c r="E76" s="164" t="s">
        <v>201</v>
      </c>
      <c r="F76" s="133" t="s">
        <v>71</v>
      </c>
      <c r="G76" s="133"/>
      <c r="H76" s="135">
        <v>23.7</v>
      </c>
    </row>
    <row r="77" spans="1:8" s="81" customFormat="1" ht="87" customHeight="1">
      <c r="A77" s="140"/>
      <c r="B77" s="144" t="s">
        <v>142</v>
      </c>
      <c r="C77" s="133" t="s">
        <v>89</v>
      </c>
      <c r="D77" s="133" t="s">
        <v>88</v>
      </c>
      <c r="E77" s="164" t="s">
        <v>141</v>
      </c>
      <c r="F77" s="133" t="s">
        <v>111</v>
      </c>
      <c r="G77" s="133"/>
      <c r="H77" s="135">
        <v>38.97</v>
      </c>
    </row>
    <row r="78" spans="1:8" s="81" customFormat="1" ht="87" customHeight="1">
      <c r="A78" s="140"/>
      <c r="B78" s="144" t="s">
        <v>142</v>
      </c>
      <c r="C78" s="133" t="s">
        <v>89</v>
      </c>
      <c r="D78" s="133" t="s">
        <v>88</v>
      </c>
      <c r="E78" s="164" t="str">
        <f>E76</f>
        <v>01203S8500</v>
      </c>
      <c r="F78" s="133" t="s">
        <v>111</v>
      </c>
      <c r="G78" s="133"/>
      <c r="H78" s="135">
        <v>10.7</v>
      </c>
    </row>
    <row r="79" spans="1:8" s="81" customFormat="1" ht="60.75" customHeight="1">
      <c r="A79" s="140"/>
      <c r="B79" s="146" t="s">
        <v>78</v>
      </c>
      <c r="C79" s="133" t="s">
        <v>89</v>
      </c>
      <c r="D79" s="133" t="s">
        <v>88</v>
      </c>
      <c r="E79" s="164" t="s">
        <v>141</v>
      </c>
      <c r="F79" s="133" t="s">
        <v>74</v>
      </c>
      <c r="G79" s="133"/>
      <c r="H79" s="135">
        <v>112.8</v>
      </c>
    </row>
    <row r="80" spans="1:8" s="81" customFormat="1" ht="60.75" customHeight="1">
      <c r="A80" s="140"/>
      <c r="B80" s="146" t="str">
        <f>B79</f>
        <v>Прочая закупка товаров, работ и услуг для обеспечения государственных (муниципальных) нужд</v>
      </c>
      <c r="C80" s="133" t="s">
        <v>89</v>
      </c>
      <c r="D80" s="133" t="s">
        <v>88</v>
      </c>
      <c r="E80" s="133" t="s">
        <v>221</v>
      </c>
      <c r="F80" s="133" t="s">
        <v>74</v>
      </c>
      <c r="G80" s="133" t="s">
        <v>217</v>
      </c>
      <c r="H80" s="135">
        <v>30</v>
      </c>
    </row>
    <row r="81" spans="1:9" s="81" customFormat="1" ht="25.5" customHeight="1">
      <c r="A81" s="140"/>
      <c r="B81" s="146" t="s">
        <v>93</v>
      </c>
      <c r="C81" s="133" t="s">
        <v>94</v>
      </c>
      <c r="D81" s="133" t="s">
        <v>94</v>
      </c>
      <c r="E81" s="164" t="s">
        <v>95</v>
      </c>
      <c r="F81" s="133" t="s">
        <v>96</v>
      </c>
      <c r="G81" s="133"/>
      <c r="H81" s="135">
        <v>0</v>
      </c>
      <c r="I81" s="171"/>
    </row>
    <row r="82" spans="1:8" s="60" customFormat="1" ht="23.25" customHeight="1">
      <c r="A82" s="125"/>
      <c r="B82" s="182" t="s">
        <v>15</v>
      </c>
      <c r="C82" s="182"/>
      <c r="D82" s="182"/>
      <c r="E82" s="182"/>
      <c r="F82" s="182"/>
      <c r="G82" s="126"/>
      <c r="H82" s="127">
        <f>H7+H31+H38+H47+H60+H70</f>
        <v>4241.17</v>
      </c>
    </row>
    <row r="83" spans="1:8" s="60" customFormat="1" ht="23.25" customHeight="1">
      <c r="A83" s="82"/>
      <c r="B83" s="83"/>
      <c r="C83" s="84"/>
      <c r="D83" s="84"/>
      <c r="E83" s="91"/>
      <c r="F83" s="84"/>
      <c r="G83" s="84"/>
      <c r="H83" s="84"/>
    </row>
    <row r="84" spans="1:8" s="60" customFormat="1" ht="36.75" customHeight="1">
      <c r="A84" s="82"/>
      <c r="B84" s="83"/>
      <c r="C84" s="84"/>
      <c r="D84" s="84"/>
      <c r="E84" s="84"/>
      <c r="F84" s="84"/>
      <c r="G84" s="84"/>
      <c r="H84" s="84"/>
    </row>
    <row r="85" spans="1:8" s="60" customFormat="1" ht="24" customHeight="1">
      <c r="A85" s="183"/>
      <c r="B85" s="183"/>
      <c r="C85" s="183"/>
      <c r="D85" s="183"/>
      <c r="E85" s="183"/>
      <c r="F85" s="183"/>
      <c r="G85" s="183"/>
      <c r="H85" s="183"/>
    </row>
    <row r="86" spans="1:8" s="60" customFormat="1" ht="35.25" customHeight="1">
      <c r="A86" s="72"/>
      <c r="B86" s="73"/>
      <c r="C86" s="74"/>
      <c r="D86" s="74"/>
      <c r="E86" s="74"/>
      <c r="F86" s="74"/>
      <c r="G86" s="74"/>
      <c r="H86" s="74"/>
    </row>
    <row r="87" spans="1:8" s="60" customFormat="1" ht="52.5" customHeight="1">
      <c r="A87" s="72"/>
      <c r="B87" s="73"/>
      <c r="C87" s="74"/>
      <c r="D87" s="74"/>
      <c r="E87" s="74"/>
      <c r="F87" s="74"/>
      <c r="G87" s="74"/>
      <c r="H87" s="74"/>
    </row>
    <row r="88" spans="1:8" s="60" customFormat="1" ht="49.5" customHeight="1">
      <c r="A88" s="72"/>
      <c r="B88" s="73"/>
      <c r="C88" s="74"/>
      <c r="D88" s="74"/>
      <c r="E88" s="74"/>
      <c r="F88" s="74"/>
      <c r="G88" s="74"/>
      <c r="H88" s="74"/>
    </row>
    <row r="89" spans="1:8" s="81" customFormat="1" ht="54" customHeight="1">
      <c r="A89" s="72"/>
      <c r="B89" s="73"/>
      <c r="C89" s="74"/>
      <c r="D89" s="74"/>
      <c r="E89" s="74"/>
      <c r="F89" s="74"/>
      <c r="G89" s="74"/>
      <c r="H89" s="74"/>
    </row>
    <row r="90" spans="1:8" s="81" customFormat="1" ht="26.25" customHeight="1">
      <c r="A90" s="72"/>
      <c r="B90" s="73"/>
      <c r="C90" s="74"/>
      <c r="D90" s="74"/>
      <c r="E90" s="74"/>
      <c r="F90" s="74"/>
      <c r="G90" s="74"/>
      <c r="H90" s="74"/>
    </row>
    <row r="91" spans="1:8" s="81" customFormat="1" ht="15.75">
      <c r="A91" s="72"/>
      <c r="B91" s="73"/>
      <c r="C91" s="74"/>
      <c r="D91" s="74"/>
      <c r="E91" s="74"/>
      <c r="F91" s="74"/>
      <c r="G91" s="74"/>
      <c r="H91" s="74"/>
    </row>
    <row r="92" spans="1:8" s="81" customFormat="1" ht="15.75">
      <c r="A92" s="72"/>
      <c r="B92" s="73"/>
      <c r="C92" s="74"/>
      <c r="D92" s="74"/>
      <c r="E92" s="74"/>
      <c r="F92" s="74"/>
      <c r="G92" s="74"/>
      <c r="H92" s="74"/>
    </row>
    <row r="93" spans="1:8" s="81" customFormat="1" ht="15.75">
      <c r="A93" s="72"/>
      <c r="B93" s="73"/>
      <c r="C93" s="74"/>
      <c r="D93" s="74"/>
      <c r="E93" s="74"/>
      <c r="F93" s="74"/>
      <c r="G93" s="74"/>
      <c r="H93" s="74"/>
    </row>
    <row r="94" spans="1:9" s="81" customFormat="1" ht="114" customHeight="1">
      <c r="A94" s="72"/>
      <c r="B94" s="73"/>
      <c r="C94" s="74"/>
      <c r="D94" s="74"/>
      <c r="E94" s="74"/>
      <c r="F94" s="74"/>
      <c r="G94" s="74"/>
      <c r="H94" s="74"/>
      <c r="I94" s="73"/>
    </row>
  </sheetData>
  <sheetProtection/>
  <mergeCells count="5">
    <mergeCell ref="F1:H1"/>
    <mergeCell ref="A3:H3"/>
    <mergeCell ref="F4:H4"/>
    <mergeCell ref="B82:F82"/>
    <mergeCell ref="A85:H85"/>
  </mergeCells>
  <printOptions/>
  <pageMargins left="0.27" right="0.18" top="0.56" bottom="0.38" header="0.3" footer="0.4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2"/>
  <sheetViews>
    <sheetView workbookViewId="0" topLeftCell="A1">
      <selection activeCell="I82" sqref="I82"/>
    </sheetView>
  </sheetViews>
  <sheetFormatPr defaultColWidth="9.00390625" defaultRowHeight="31.5" customHeight="1"/>
  <cols>
    <col min="1" max="1" width="10.125" style="25" customWidth="1"/>
    <col min="2" max="2" width="54.25390625" style="26" customWidth="1"/>
    <col min="3" max="3" width="8.00390625" style="27" customWidth="1"/>
    <col min="4" max="4" width="13.625" style="27" customWidth="1"/>
    <col min="5" max="5" width="14.625" style="27" customWidth="1"/>
    <col min="6" max="6" width="21.125" style="27" customWidth="1"/>
    <col min="7" max="7" width="8.75390625" style="27" customWidth="1"/>
    <col min="8" max="8" width="12.625" style="27" customWidth="1"/>
    <col min="9" max="9" width="15.375" style="27" customWidth="1"/>
    <col min="10" max="10" width="10.75390625" style="28" customWidth="1"/>
    <col min="11" max="16384" width="9.125" style="28" customWidth="1"/>
  </cols>
  <sheetData>
    <row r="1" spans="6:9" ht="81.75" customHeight="1">
      <c r="F1" s="185" t="s">
        <v>150</v>
      </c>
      <c r="G1" s="186"/>
      <c r="H1" s="186"/>
      <c r="I1" s="186"/>
    </row>
    <row r="2" spans="2:10" ht="42.75" customHeight="1">
      <c r="B2" s="179" t="s">
        <v>143</v>
      </c>
      <c r="C2" s="184"/>
      <c r="D2" s="184"/>
      <c r="E2" s="184"/>
      <c r="F2" s="184"/>
      <c r="G2" s="184"/>
      <c r="H2" s="184"/>
      <c r="I2" s="184"/>
      <c r="J2" s="1"/>
    </row>
    <row r="3" spans="7:9" ht="10.5" customHeight="1" thickBot="1">
      <c r="G3" s="29"/>
      <c r="H3" s="29"/>
      <c r="I3" s="29"/>
    </row>
    <row r="4" spans="1:9" ht="69" customHeight="1">
      <c r="A4" s="147" t="s">
        <v>30</v>
      </c>
      <c r="B4" s="148" t="s">
        <v>28</v>
      </c>
      <c r="C4" s="123" t="s">
        <v>97</v>
      </c>
      <c r="D4" s="123" t="s">
        <v>98</v>
      </c>
      <c r="E4" s="149" t="s">
        <v>99</v>
      </c>
      <c r="F4" s="149" t="s">
        <v>100</v>
      </c>
      <c r="G4" s="149" t="s">
        <v>101</v>
      </c>
      <c r="H4" s="2" t="s">
        <v>2</v>
      </c>
      <c r="I4" s="150" t="s">
        <v>113</v>
      </c>
    </row>
    <row r="5" spans="1:9" s="30" customFormat="1" ht="19.5" customHeight="1">
      <c r="A5" s="65">
        <v>1</v>
      </c>
      <c r="B5" s="66">
        <v>2</v>
      </c>
      <c r="C5" s="67" t="s">
        <v>33</v>
      </c>
      <c r="D5" s="67" t="s">
        <v>34</v>
      </c>
      <c r="E5" s="67" t="s">
        <v>35</v>
      </c>
      <c r="F5" s="67" t="s">
        <v>36</v>
      </c>
      <c r="G5" s="67" t="s">
        <v>37</v>
      </c>
      <c r="H5" s="67" t="s">
        <v>102</v>
      </c>
      <c r="I5" s="68">
        <v>9</v>
      </c>
    </row>
    <row r="6" spans="1:9" ht="24.75" customHeight="1">
      <c r="A6" s="151" t="s">
        <v>103</v>
      </c>
      <c r="B6" s="152" t="s">
        <v>123</v>
      </c>
      <c r="C6" s="52" t="s">
        <v>104</v>
      </c>
      <c r="D6" s="52"/>
      <c r="E6" s="52"/>
      <c r="F6" s="160"/>
      <c r="G6" s="160"/>
      <c r="H6" s="160"/>
      <c r="I6" s="160"/>
    </row>
    <row r="7" spans="1:9" ht="19.5" customHeight="1">
      <c r="A7" s="154" t="s">
        <v>105</v>
      </c>
      <c r="B7" s="155" t="str">
        <f>9!B7</f>
        <v>Общегосударственные вопросы</v>
      </c>
      <c r="C7" s="87" t="s">
        <v>104</v>
      </c>
      <c r="D7" s="128" t="str">
        <f>9!C7</f>
        <v>01</v>
      </c>
      <c r="E7" s="128"/>
      <c r="F7" s="128"/>
      <c r="G7" s="128"/>
      <c r="H7" s="128">
        <f>9!G7</f>
        <v>0</v>
      </c>
      <c r="I7" s="128">
        <f>9!H7</f>
        <v>1936.2299999999998</v>
      </c>
    </row>
    <row r="8" spans="1:9" ht="42.75" customHeight="1">
      <c r="A8" s="151"/>
      <c r="B8" s="155" t="str">
        <f>9!B8</f>
        <v>Функционирование высшего должностного лица субъекта Российской Федерации и муниципального образования</v>
      </c>
      <c r="C8" s="87" t="s">
        <v>104</v>
      </c>
      <c r="D8" s="128" t="str">
        <f>9!C8</f>
        <v>01</v>
      </c>
      <c r="E8" s="128" t="str">
        <f>9!D8</f>
        <v>02</v>
      </c>
      <c r="F8" s="128"/>
      <c r="G8" s="128"/>
      <c r="H8" s="128">
        <f>9!G8</f>
        <v>0</v>
      </c>
      <c r="I8" s="128">
        <f>9!H8</f>
        <v>374.90999999999997</v>
      </c>
    </row>
    <row r="9" spans="1:9" ht="26.25" customHeight="1">
      <c r="A9" s="156"/>
      <c r="B9" s="152" t="str">
        <f>9!B9</f>
        <v>Непрограммные направления деятельности</v>
      </c>
      <c r="C9" s="52" t="s">
        <v>104</v>
      </c>
      <c r="D9" s="129" t="str">
        <f>9!C9</f>
        <v>01</v>
      </c>
      <c r="E9" s="129" t="str">
        <f>9!D9</f>
        <v>02</v>
      </c>
      <c r="F9" s="129" t="str">
        <f>9!E9</f>
        <v>9900000000</v>
      </c>
      <c r="G9" s="129"/>
      <c r="H9" s="129">
        <f>9!G9</f>
        <v>0</v>
      </c>
      <c r="I9" s="129">
        <f>9!H9</f>
        <v>374.91</v>
      </c>
    </row>
    <row r="10" spans="1:9" ht="42.75" customHeight="1">
      <c r="A10" s="156"/>
      <c r="B10" s="152" t="str">
        <f>9!B10</f>
        <v>Высшее должностное лицо сельского поселения и его заместители</v>
      </c>
      <c r="C10" s="52" t="s">
        <v>104</v>
      </c>
      <c r="D10" s="129" t="str">
        <f>9!C10</f>
        <v>01</v>
      </c>
      <c r="E10" s="129" t="str">
        <f>9!D10</f>
        <v>02</v>
      </c>
      <c r="F10" s="129" t="str">
        <f>9!E10</f>
        <v>9900001200</v>
      </c>
      <c r="G10" s="129"/>
      <c r="H10" s="129">
        <f>9!G10</f>
        <v>0</v>
      </c>
      <c r="I10" s="129">
        <f>9!H10</f>
        <v>374.91</v>
      </c>
    </row>
    <row r="11" spans="1:9" ht="45" customHeight="1">
      <c r="A11" s="156"/>
      <c r="B11" s="152" t="str">
        <f>9!B11</f>
        <v>Фонд оплаты труда государственных (муниципальных) органов</v>
      </c>
      <c r="C11" s="52" t="s">
        <v>104</v>
      </c>
      <c r="D11" s="129" t="str">
        <f>9!C11</f>
        <v>01</v>
      </c>
      <c r="E11" s="129" t="str">
        <f>9!D11</f>
        <v>02</v>
      </c>
      <c r="F11" s="129" t="str">
        <f>9!E11</f>
        <v>9900001200</v>
      </c>
      <c r="G11" s="129" t="str">
        <f>9!F11</f>
        <v>121</v>
      </c>
      <c r="H11" s="129">
        <f>9!G11</f>
        <v>0</v>
      </c>
      <c r="I11" s="129">
        <f>9!H11</f>
        <v>242.75</v>
      </c>
    </row>
    <row r="12" spans="1:9" ht="74.25" customHeight="1">
      <c r="A12" s="156"/>
      <c r="B12" s="152" t="str">
        <f>9!B12</f>
        <v>Фонд оплаты труда государственных (муниципальных) органов за счет межбюджетных трансфертов на повышение заработной платы</v>
      </c>
      <c r="C12" s="52" t="s">
        <v>104</v>
      </c>
      <c r="D12" s="129" t="str">
        <f>9!C12</f>
        <v>01</v>
      </c>
      <c r="E12" s="129" t="str">
        <f>9!D12</f>
        <v>02</v>
      </c>
      <c r="F12" s="129" t="str">
        <f>9!E12</f>
        <v>99000S8500</v>
      </c>
      <c r="G12" s="129" t="str">
        <f>9!F12</f>
        <v>121</v>
      </c>
      <c r="H12" s="129">
        <f>9!G12</f>
        <v>0</v>
      </c>
      <c r="I12" s="129">
        <f>9!H12</f>
        <v>45.2</v>
      </c>
    </row>
    <row r="13" spans="1:9" ht="80.25" customHeight="1">
      <c r="A13" s="156"/>
      <c r="B13" s="152" t="str">
        <f>9!B13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3" s="52" t="s">
        <v>104</v>
      </c>
      <c r="D13" s="129" t="str">
        <f>9!C13</f>
        <v>01</v>
      </c>
      <c r="E13" s="129" t="str">
        <f>9!D13</f>
        <v>02</v>
      </c>
      <c r="F13" s="129" t="str">
        <f>9!E13</f>
        <v>9900001200</v>
      </c>
      <c r="G13" s="129" t="str">
        <f>9!F13</f>
        <v>129</v>
      </c>
      <c r="H13" s="129">
        <f>9!G13</f>
        <v>0</v>
      </c>
      <c r="I13" s="129">
        <f>9!H13</f>
        <v>66.96</v>
      </c>
    </row>
    <row r="14" spans="1:9" ht="80.25" customHeight="1">
      <c r="A14" s="156"/>
      <c r="B14" s="152" t="str">
        <f>9!B14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4" s="52" t="s">
        <v>197</v>
      </c>
      <c r="D14" s="129" t="str">
        <f>9!C14</f>
        <v>01</v>
      </c>
      <c r="E14" s="129" t="str">
        <f>9!D14</f>
        <v>02</v>
      </c>
      <c r="F14" s="129" t="str">
        <f>9!E14</f>
        <v>99000S8500</v>
      </c>
      <c r="G14" s="129" t="str">
        <f>9!F14</f>
        <v>129</v>
      </c>
      <c r="H14" s="129">
        <f>9!G14</f>
        <v>0</v>
      </c>
      <c r="I14" s="129">
        <f>9!H14</f>
        <v>20</v>
      </c>
    </row>
    <row r="15" spans="1:9" ht="54.75" customHeight="1">
      <c r="A15" s="151" t="s">
        <v>106</v>
      </c>
      <c r="B15" s="152" t="str">
        <f>9!B15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52" t="s">
        <v>104</v>
      </c>
      <c r="D15" s="128" t="str">
        <f>9!C15</f>
        <v>01</v>
      </c>
      <c r="E15" s="128" t="str">
        <f>9!D15</f>
        <v>04</v>
      </c>
      <c r="F15" s="128"/>
      <c r="G15" s="128"/>
      <c r="H15" s="128">
        <f>9!G15</f>
        <v>0</v>
      </c>
      <c r="I15" s="128">
        <f>9!H15</f>
        <v>1551.02</v>
      </c>
    </row>
    <row r="16" spans="1:9" ht="41.25" customHeight="1">
      <c r="A16" s="156"/>
      <c r="B16" s="152" t="str">
        <f>9!B16</f>
        <v>Непрограммные направления деятельности</v>
      </c>
      <c r="C16" s="52" t="s">
        <v>104</v>
      </c>
      <c r="D16" s="129" t="str">
        <f>9!C16</f>
        <v>01</v>
      </c>
      <c r="E16" s="129" t="str">
        <f>9!D16</f>
        <v>04</v>
      </c>
      <c r="F16" s="129" t="str">
        <f>9!E16</f>
        <v>9900000000</v>
      </c>
      <c r="G16" s="129"/>
      <c r="H16" s="129">
        <f>9!G16</f>
        <v>0</v>
      </c>
      <c r="I16" s="129">
        <f>9!H16</f>
        <v>1471.7</v>
      </c>
    </row>
    <row r="17" spans="1:9" ht="48.75" customHeight="1">
      <c r="A17" s="156"/>
      <c r="B17" s="152" t="str">
        <f>9!B17</f>
        <v>Материально-техническое обеспечение администрации сельского поселения</v>
      </c>
      <c r="C17" s="52" t="s">
        <v>104</v>
      </c>
      <c r="D17" s="129" t="str">
        <f>9!C17</f>
        <v>01</v>
      </c>
      <c r="E17" s="129" t="str">
        <f>9!D17</f>
        <v>04</v>
      </c>
      <c r="F17" s="129" t="str">
        <f>9!E17</f>
        <v>990А001190</v>
      </c>
      <c r="G17" s="129"/>
      <c r="H17" s="129">
        <f>9!G17</f>
        <v>0</v>
      </c>
      <c r="I17" s="129">
        <f>9!H17</f>
        <v>1492.02</v>
      </c>
    </row>
    <row r="18" spans="1:9" ht="58.5" customHeight="1">
      <c r="A18" s="156"/>
      <c r="B18" s="152" t="str">
        <f>9!B18</f>
        <v>Фонд оплаты труда государственных (муниципальных) органов и взносы по обязательному социальному страхованию</v>
      </c>
      <c r="C18" s="52" t="s">
        <v>104</v>
      </c>
      <c r="D18" s="129" t="str">
        <f>9!C18</f>
        <v>01</v>
      </c>
      <c r="E18" s="129" t="str">
        <f>9!D18</f>
        <v>04</v>
      </c>
      <c r="F18" s="129" t="str">
        <f>9!E18</f>
        <v>990А001190</v>
      </c>
      <c r="G18" s="129" t="str">
        <f>9!F18</f>
        <v>121</v>
      </c>
      <c r="H18" s="129">
        <f>9!G18</f>
        <v>0</v>
      </c>
      <c r="I18" s="129">
        <f>9!H18</f>
        <v>604.54</v>
      </c>
    </row>
    <row r="19" spans="1:9" ht="58.5" customHeight="1">
      <c r="A19" s="156"/>
      <c r="B19" s="152" t="str">
        <f>9!B19</f>
        <v>Фонд оплаты труда государственных (муниципальных) органов за счет межбюджетных трансфертов на повышение заработной платы</v>
      </c>
      <c r="C19" s="52" t="s">
        <v>104</v>
      </c>
      <c r="D19" s="129" t="str">
        <f>9!C19</f>
        <v>01</v>
      </c>
      <c r="E19" s="129" t="str">
        <f>9!D19</f>
        <v>04</v>
      </c>
      <c r="F19" s="129" t="str">
        <f>9!E19</f>
        <v>990А0S8500</v>
      </c>
      <c r="G19" s="129" t="str">
        <f>9!F19</f>
        <v>121</v>
      </c>
      <c r="H19" s="129">
        <f>9!G19</f>
        <v>0</v>
      </c>
      <c r="I19" s="129">
        <f>9!H19</f>
        <v>397.4</v>
      </c>
    </row>
    <row r="20" spans="1:9" ht="93.75" customHeight="1">
      <c r="A20" s="156"/>
      <c r="B20" s="152" t="str">
        <f>9!B20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0" s="52" t="s">
        <v>104</v>
      </c>
      <c r="D20" s="129" t="str">
        <f>9!C19</f>
        <v>01</v>
      </c>
      <c r="E20" s="129" t="str">
        <f>9!D20</f>
        <v>04</v>
      </c>
      <c r="F20" s="129" t="str">
        <f>9!E20</f>
        <v>990А001190</v>
      </c>
      <c r="G20" s="129" t="str">
        <f>9!F20</f>
        <v>129</v>
      </c>
      <c r="H20" s="129">
        <f>9!G20</f>
        <v>0</v>
      </c>
      <c r="I20" s="129">
        <f>9!H20</f>
        <v>223.27</v>
      </c>
    </row>
    <row r="21" spans="1:9" ht="93.75" customHeight="1">
      <c r="A21" s="156"/>
      <c r="B21" s="152" t="str">
        <f>9!B21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1" s="52" t="s">
        <v>104</v>
      </c>
      <c r="D21" s="129" t="str">
        <f>9!C20</f>
        <v>01</v>
      </c>
      <c r="E21" s="129" t="str">
        <f>9!D21</f>
        <v>04</v>
      </c>
      <c r="F21" s="129" t="str">
        <f>9!E21</f>
        <v>990А0S8500</v>
      </c>
      <c r="G21" s="129" t="str">
        <f>9!F21</f>
        <v>129</v>
      </c>
      <c r="H21" s="129">
        <f>9!G21</f>
        <v>0</v>
      </c>
      <c r="I21" s="129">
        <f>9!H21</f>
        <v>79.3</v>
      </c>
    </row>
    <row r="22" spans="1:9" ht="60.75" customHeight="1">
      <c r="A22" s="156"/>
      <c r="B22" s="152" t="str">
        <f>9!B22</f>
        <v>Иные выплаты персоналу государственных (муниципальных) органов, за исключением фонда оплаты труда</v>
      </c>
      <c r="C22" s="52" t="s">
        <v>104</v>
      </c>
      <c r="D22" s="129" t="str">
        <f>9!C22</f>
        <v>01</v>
      </c>
      <c r="E22" s="129" t="str">
        <f>9!D22</f>
        <v>04</v>
      </c>
      <c r="F22" s="129" t="str">
        <f>9!E22</f>
        <v>990А001190</v>
      </c>
      <c r="G22" s="129" t="str">
        <f>9!F22</f>
        <v>122</v>
      </c>
      <c r="H22" s="129">
        <f>9!G22</f>
        <v>0</v>
      </c>
      <c r="I22" s="129">
        <f>9!H22</f>
        <v>0</v>
      </c>
    </row>
    <row r="23" spans="1:9" ht="64.5" customHeight="1">
      <c r="A23" s="156"/>
      <c r="B23" s="152" t="str">
        <f>9!B23</f>
        <v>Прочая закупка товаров, работ и услуг для обеспечения государственных (муниципальных) нужд</v>
      </c>
      <c r="C23" s="52" t="s">
        <v>104</v>
      </c>
      <c r="D23" s="129" t="str">
        <f>9!C23</f>
        <v>01</v>
      </c>
      <c r="E23" s="129" t="str">
        <f>9!D23</f>
        <v>04</v>
      </c>
      <c r="F23" s="129" t="str">
        <f>9!E23</f>
        <v>990А001190</v>
      </c>
      <c r="G23" s="129" t="str">
        <f>9!F23</f>
        <v>244</v>
      </c>
      <c r="H23" s="129">
        <f>9!G23</f>
        <v>0</v>
      </c>
      <c r="I23" s="129">
        <f>9!H23</f>
        <v>152.65</v>
      </c>
    </row>
    <row r="24" spans="1:9" ht="64.5" customHeight="1">
      <c r="A24" s="156"/>
      <c r="B24" s="152" t="str">
        <f>9!B24</f>
        <v>Прочая закупка товаров, работ и услуг для обеспечения государственных (муниципальных) нужд</v>
      </c>
      <c r="C24" s="52" t="s">
        <v>104</v>
      </c>
      <c r="D24" s="129" t="str">
        <f>9!C24</f>
        <v>01</v>
      </c>
      <c r="E24" s="129" t="str">
        <f>9!D24</f>
        <v>04</v>
      </c>
      <c r="F24" s="129" t="str">
        <f>9!E24</f>
        <v>990А045803</v>
      </c>
      <c r="G24" s="129" t="str">
        <f>9!F24</f>
        <v>244</v>
      </c>
      <c r="H24" s="129" t="str">
        <f>9!G24</f>
        <v>+59</v>
      </c>
      <c r="I24" s="129">
        <f>9!H24</f>
        <v>59</v>
      </c>
    </row>
    <row r="25" spans="1:9" ht="41.25" customHeight="1">
      <c r="A25" s="156"/>
      <c r="B25" s="152" t="str">
        <f>9!B25</f>
        <v>Уплата налога на имущество организаций и земельного налога</v>
      </c>
      <c r="C25" s="52" t="s">
        <v>104</v>
      </c>
      <c r="D25" s="129" t="str">
        <f>9!C25</f>
        <v>01</v>
      </c>
      <c r="E25" s="129" t="str">
        <f>9!D25</f>
        <v>04</v>
      </c>
      <c r="F25" s="129" t="str">
        <f>9!E25</f>
        <v>990А001190</v>
      </c>
      <c r="G25" s="129" t="str">
        <f>9!F25</f>
        <v>851</v>
      </c>
      <c r="H25" s="129">
        <f>9!G25</f>
        <v>0</v>
      </c>
      <c r="I25" s="129">
        <f>9!H25</f>
        <v>19.58</v>
      </c>
    </row>
    <row r="26" spans="1:9" ht="39.75" customHeight="1">
      <c r="A26" s="156"/>
      <c r="B26" s="152" t="str">
        <f>9!B26</f>
        <v>Уплата прочих налогов, сборов и иных платежей</v>
      </c>
      <c r="C26" s="52" t="s">
        <v>104</v>
      </c>
      <c r="D26" s="129" t="str">
        <f>9!C26</f>
        <v>01</v>
      </c>
      <c r="E26" s="129" t="str">
        <f>9!D26</f>
        <v>04</v>
      </c>
      <c r="F26" s="129" t="str">
        <f>9!E26</f>
        <v>990А001190</v>
      </c>
      <c r="G26" s="129" t="str">
        <f>9!F26</f>
        <v>852</v>
      </c>
      <c r="H26" s="129">
        <f>9!G26</f>
        <v>0</v>
      </c>
      <c r="I26" s="129">
        <f>9!H26</f>
        <v>14.23</v>
      </c>
    </row>
    <row r="27" spans="1:9" ht="42" customHeight="1">
      <c r="A27" s="156"/>
      <c r="B27" s="152" t="str">
        <f>9!B27</f>
        <v>Уплата прочих налогов, сборов и иных платежей</v>
      </c>
      <c r="C27" s="52" t="s">
        <v>104</v>
      </c>
      <c r="D27" s="129" t="str">
        <f>9!C27</f>
        <v>01</v>
      </c>
      <c r="E27" s="129" t="str">
        <f>9!D27</f>
        <v>04</v>
      </c>
      <c r="F27" s="129" t="str">
        <f>9!E27</f>
        <v>990А001190</v>
      </c>
      <c r="G27" s="129" t="str">
        <f>9!F27</f>
        <v>853</v>
      </c>
      <c r="H27" s="129">
        <f>9!G27</f>
        <v>0</v>
      </c>
      <c r="I27" s="129">
        <f>9!H27</f>
        <v>1.05</v>
      </c>
    </row>
    <row r="28" spans="1:9" ht="84.75" customHeight="1">
      <c r="A28" s="157" t="s">
        <v>107</v>
      </c>
      <c r="B28" s="155" t="str">
        <f>9!B28</f>
        <v>Обеспечение деятельности финансовых, налоговых и таможенных органов и органов финансового (финансово-бюджетного) надзора</v>
      </c>
      <c r="C28" s="87" t="s">
        <v>104</v>
      </c>
      <c r="D28" s="128" t="str">
        <f>9!C28</f>
        <v>01</v>
      </c>
      <c r="E28" s="128" t="str">
        <f>9!D28</f>
        <v>06</v>
      </c>
      <c r="F28" s="128" t="str">
        <f>9!E28</f>
        <v>990А001190</v>
      </c>
      <c r="G28" s="128" t="str">
        <f>9!F28</f>
        <v>540</v>
      </c>
      <c r="H28" s="128">
        <f>9!G28</f>
        <v>0</v>
      </c>
      <c r="I28" s="128">
        <f>9!H28</f>
        <v>0.3</v>
      </c>
    </row>
    <row r="29" spans="1:9" ht="24.75" customHeight="1">
      <c r="A29" s="151" t="s">
        <v>108</v>
      </c>
      <c r="B29" s="155" t="str">
        <f>9!B29</f>
        <v>Резервные фонды</v>
      </c>
      <c r="C29" s="52" t="s">
        <v>104</v>
      </c>
      <c r="D29" s="128" t="str">
        <f>9!C29</f>
        <v>01</v>
      </c>
      <c r="E29" s="128" t="str">
        <f>9!D29</f>
        <v>11</v>
      </c>
      <c r="F29" s="128"/>
      <c r="G29" s="128"/>
      <c r="H29" s="128">
        <f>9!G29</f>
        <v>0</v>
      </c>
      <c r="I29" s="128">
        <f>9!H29</f>
        <v>10</v>
      </c>
    </row>
    <row r="30" spans="1:9" ht="25.5" customHeight="1">
      <c r="A30" s="156"/>
      <c r="B30" s="152" t="str">
        <f>9!B30</f>
        <v>Резервные средства</v>
      </c>
      <c r="C30" s="52" t="s">
        <v>104</v>
      </c>
      <c r="D30" s="129" t="str">
        <f>9!C30</f>
        <v>01</v>
      </c>
      <c r="E30" s="129" t="str">
        <f>9!D30</f>
        <v>11</v>
      </c>
      <c r="F30" s="129" t="str">
        <f>9!E30</f>
        <v>990А001190</v>
      </c>
      <c r="G30" s="129" t="str">
        <f>9!F30</f>
        <v>870</v>
      </c>
      <c r="H30" s="129">
        <f>9!G30</f>
        <v>0</v>
      </c>
      <c r="I30" s="129">
        <f>9!H30</f>
        <v>10</v>
      </c>
    </row>
    <row r="31" spans="1:9" ht="30.75" customHeight="1">
      <c r="A31" s="157" t="s">
        <v>181</v>
      </c>
      <c r="B31" s="155" t="str">
        <f>9!B31</f>
        <v>Национальная оборона</v>
      </c>
      <c r="C31" s="52" t="s">
        <v>104</v>
      </c>
      <c r="D31" s="128" t="str">
        <f>9!C31</f>
        <v>02</v>
      </c>
      <c r="E31" s="128"/>
      <c r="F31" s="128"/>
      <c r="G31" s="128"/>
      <c r="H31" s="128" t="str">
        <f>9!G31</f>
        <v>+2,8</v>
      </c>
      <c r="I31" s="128">
        <f>9!H31</f>
        <v>69.6</v>
      </c>
    </row>
    <row r="32" spans="1:9" ht="24.75" customHeight="1">
      <c r="A32" s="151"/>
      <c r="B32" s="155" t="str">
        <f>9!B32</f>
        <v>Мобилизационная и вневойсковая подготовка</v>
      </c>
      <c r="C32" s="52" t="s">
        <v>104</v>
      </c>
      <c r="D32" s="129" t="str">
        <f>9!C32</f>
        <v>02</v>
      </c>
      <c r="E32" s="129" t="str">
        <f>9!D32</f>
        <v>03</v>
      </c>
      <c r="F32" s="129"/>
      <c r="G32" s="129"/>
      <c r="H32" s="129">
        <f>9!G32</f>
        <v>0</v>
      </c>
      <c r="I32" s="129">
        <f>9!H32</f>
        <v>69.6</v>
      </c>
    </row>
    <row r="33" spans="1:9" ht="33.75" customHeight="1">
      <c r="A33" s="156"/>
      <c r="B33" s="152" t="str">
        <f>9!B33</f>
        <v>Непрограммные направления деятельности</v>
      </c>
      <c r="C33" s="52" t="s">
        <v>104</v>
      </c>
      <c r="D33" s="129" t="str">
        <f>9!C33</f>
        <v>02</v>
      </c>
      <c r="E33" s="129" t="str">
        <f>9!D33</f>
        <v>03</v>
      </c>
      <c r="F33" s="129" t="str">
        <f>9!E33</f>
        <v>9900000000</v>
      </c>
      <c r="G33" s="129"/>
      <c r="H33" s="129">
        <f>9!G33</f>
        <v>0</v>
      </c>
      <c r="I33" s="129">
        <f>9!H33</f>
        <v>69.6</v>
      </c>
    </row>
    <row r="34" spans="1:9" ht="60" customHeight="1">
      <c r="A34" s="156"/>
      <c r="B34" s="152" t="str">
        <f>9!B34</f>
        <v>Субвенции на осуществление первичного воинского учета на территориях, где отсутствуют военные комиссариаты</v>
      </c>
      <c r="C34" s="52" t="s">
        <v>104</v>
      </c>
      <c r="D34" s="129" t="str">
        <f>9!C34</f>
        <v>02</v>
      </c>
      <c r="E34" s="129" t="str">
        <f>9!D34</f>
        <v>03</v>
      </c>
      <c r="F34" s="129" t="str">
        <f>9!E34</f>
        <v>9900051180</v>
      </c>
      <c r="G34" s="129"/>
      <c r="H34" s="129">
        <f>9!G34</f>
        <v>0</v>
      </c>
      <c r="I34" s="129">
        <f>9!H34</f>
        <v>69.6</v>
      </c>
    </row>
    <row r="35" spans="1:9" ht="45" customHeight="1">
      <c r="A35" s="156"/>
      <c r="B35" s="152" t="str">
        <f>9!B35</f>
        <v>Фонд оплаты труда государственных (муниципальных) органов</v>
      </c>
      <c r="C35" s="52" t="s">
        <v>104</v>
      </c>
      <c r="D35" s="129" t="str">
        <f>9!C35</f>
        <v>02</v>
      </c>
      <c r="E35" s="129" t="str">
        <f>9!D35</f>
        <v>03</v>
      </c>
      <c r="F35" s="129" t="str">
        <f>9!E35</f>
        <v>9900051180</v>
      </c>
      <c r="G35" s="129" t="str">
        <f>9!F35</f>
        <v>121</v>
      </c>
      <c r="H35" s="129">
        <f>9!G35</f>
        <v>0</v>
      </c>
      <c r="I35" s="129">
        <f>9!H35</f>
        <v>63.1</v>
      </c>
    </row>
    <row r="36" spans="1:9" ht="84.75" customHeight="1">
      <c r="A36" s="156"/>
      <c r="B36" s="152" t="str">
        <f>9!B36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6" s="52" t="s">
        <v>104</v>
      </c>
      <c r="D36" s="129" t="str">
        <f>9!C36</f>
        <v>02</v>
      </c>
      <c r="E36" s="129" t="str">
        <f>9!D36</f>
        <v>03</v>
      </c>
      <c r="F36" s="129" t="str">
        <f>9!E36</f>
        <v>9900051180</v>
      </c>
      <c r="G36" s="129" t="str">
        <f>9!F36</f>
        <v>129</v>
      </c>
      <c r="H36" s="129">
        <f>9!G36</f>
        <v>0</v>
      </c>
      <c r="I36" s="129">
        <f>9!H36</f>
        <v>13.99</v>
      </c>
    </row>
    <row r="37" spans="1:9" ht="74.25" customHeight="1">
      <c r="A37" s="156"/>
      <c r="B37" s="152" t="str">
        <f>9!B37</f>
        <v>Прочая закупка товаров, работ и услуг для обеспечения государственных (муниципальных) нужд</v>
      </c>
      <c r="C37" s="52" t="s">
        <v>104</v>
      </c>
      <c r="D37" s="129" t="str">
        <f>9!C37</f>
        <v>02</v>
      </c>
      <c r="E37" s="129" t="str">
        <f>9!D37</f>
        <v>03</v>
      </c>
      <c r="F37" s="129" t="str">
        <f>9!E37</f>
        <v>9900051180</v>
      </c>
      <c r="G37" s="129" t="str">
        <f>9!F37</f>
        <v>244</v>
      </c>
      <c r="H37" s="129">
        <f>9!G37</f>
        <v>0</v>
      </c>
      <c r="I37" s="129">
        <f>9!H37</f>
        <v>6.5</v>
      </c>
    </row>
    <row r="38" spans="1:9" ht="24.75" customHeight="1">
      <c r="A38" s="154" t="s">
        <v>182</v>
      </c>
      <c r="B38" s="155" t="str">
        <f>9!B38</f>
        <v>Национальная безопасность и правоохранительная деятельность</v>
      </c>
      <c r="C38" s="138" t="s">
        <v>104</v>
      </c>
      <c r="D38" s="128" t="str">
        <f>9!C38</f>
        <v>03</v>
      </c>
      <c r="E38" s="128"/>
      <c r="F38" s="128"/>
      <c r="G38" s="128"/>
      <c r="H38" s="128">
        <f>9!G38</f>
        <v>0</v>
      </c>
      <c r="I38" s="128">
        <f>9!H38</f>
        <v>98.58</v>
      </c>
    </row>
    <row r="39" spans="1:9" ht="30.75" customHeight="1">
      <c r="A39" s="153"/>
      <c r="B39" s="155" t="str">
        <f>9!B39</f>
        <v>Обеспечение пожарной безопасности</v>
      </c>
      <c r="C39" s="139" t="s">
        <v>104</v>
      </c>
      <c r="D39" s="129" t="str">
        <f>9!C39</f>
        <v>03</v>
      </c>
      <c r="E39" s="129" t="str">
        <f>9!D39</f>
        <v>10</v>
      </c>
      <c r="F39" s="129"/>
      <c r="G39" s="129"/>
      <c r="H39" s="129">
        <f>9!G39</f>
        <v>0</v>
      </c>
      <c r="I39" s="129">
        <f>9!H39</f>
        <v>26</v>
      </c>
    </row>
    <row r="40" spans="1:9" ht="75" customHeight="1">
      <c r="A40" s="153"/>
      <c r="B40" s="152" t="str">
        <f>9!B40</f>
        <v> Муниципальная программа "Комплексное развитие территории сельского поселения МО "Уйменское сельское поселение" на 2019-2024 гг."</v>
      </c>
      <c r="C40" s="139" t="s">
        <v>104</v>
      </c>
      <c r="D40" s="129" t="str">
        <f>9!C40</f>
        <v>03</v>
      </c>
      <c r="E40" s="129" t="str">
        <f>9!D40</f>
        <v>10</v>
      </c>
      <c r="F40" s="129" t="str">
        <f>9!E40</f>
        <v>0100000000</v>
      </c>
      <c r="G40" s="129"/>
      <c r="H40" s="129">
        <f>9!G40</f>
        <v>0</v>
      </c>
      <c r="I40" s="129">
        <f>9!H40</f>
        <v>26</v>
      </c>
    </row>
    <row r="41" spans="1:9" ht="48" customHeight="1">
      <c r="A41" s="153"/>
      <c r="B41" s="152" t="str">
        <f>9!B41</f>
        <v>Подпрограмма "Устойчивое развитие систем жизнеобеспечения"</v>
      </c>
      <c r="C41" s="139" t="s">
        <v>104</v>
      </c>
      <c r="D41" s="129" t="str">
        <f>9!C41</f>
        <v>03</v>
      </c>
      <c r="E41" s="129" t="str">
        <f>9!D41</f>
        <v>10</v>
      </c>
      <c r="F41" s="129" t="str">
        <f>9!E41</f>
        <v>0110000000</v>
      </c>
      <c r="G41" s="129"/>
      <c r="H41" s="129">
        <f>9!G41</f>
        <v>0</v>
      </c>
      <c r="I41" s="129">
        <f>9!H41</f>
        <v>26</v>
      </c>
    </row>
    <row r="42" spans="1:9" ht="45.75" customHeight="1">
      <c r="A42" s="153"/>
      <c r="B42" s="152" t="str">
        <f>9!B42</f>
        <v>Основное мероприятие: "Обеспечение безопасности населения"</v>
      </c>
      <c r="C42" s="139" t="s">
        <v>104</v>
      </c>
      <c r="D42" s="129" t="str">
        <f>9!C42</f>
        <v>03</v>
      </c>
      <c r="E42" s="129" t="str">
        <f>9!D42</f>
        <v>10</v>
      </c>
      <c r="F42" s="129" t="str">
        <f>9!E42</f>
        <v>0110100190</v>
      </c>
      <c r="G42" s="129"/>
      <c r="H42" s="129">
        <f>9!G42</f>
        <v>0</v>
      </c>
      <c r="I42" s="129">
        <f>9!H42</f>
        <v>26</v>
      </c>
    </row>
    <row r="43" spans="1:9" ht="58.5" customHeight="1">
      <c r="A43" s="153"/>
      <c r="B43" s="152" t="str">
        <f>9!B43</f>
        <v>Прочая закупка товаров, работ и услуг для обеспечения государственных (муниципальных) нужд</v>
      </c>
      <c r="C43" s="139" t="s">
        <v>104</v>
      </c>
      <c r="D43" s="129" t="str">
        <f>9!C43</f>
        <v>03</v>
      </c>
      <c r="E43" s="129" t="str">
        <f>9!D43</f>
        <v>10</v>
      </c>
      <c r="F43" s="129" t="str">
        <f>9!E43</f>
        <v>0110100190</v>
      </c>
      <c r="G43" s="129" t="str">
        <f>9!F43</f>
        <v>244</v>
      </c>
      <c r="H43" s="129">
        <f>9!G43</f>
        <v>0</v>
      </c>
      <c r="I43" s="129">
        <f>9!H43</f>
        <v>26</v>
      </c>
    </row>
    <row r="44" spans="1:9" ht="58.5" customHeight="1">
      <c r="A44" s="153"/>
      <c r="B44" s="152" t="str">
        <f>9!B44</f>
        <v>Защита населения и территории от чрезвычайных ситуаций природного и техногенного характера, гражданская оборона</v>
      </c>
      <c r="C44" s="139" t="s">
        <v>104</v>
      </c>
      <c r="D44" s="129" t="str">
        <f>9!C44</f>
        <v>03</v>
      </c>
      <c r="E44" s="129" t="str">
        <f>9!D44</f>
        <v>09</v>
      </c>
      <c r="F44" s="160">
        <f>9!E44</f>
        <v>1104000000</v>
      </c>
      <c r="G44" s="129">
        <f>9!F44</f>
        <v>0</v>
      </c>
      <c r="H44" s="129">
        <f>9!G44</f>
        <v>0</v>
      </c>
      <c r="I44" s="129">
        <f>9!H44</f>
        <v>72.58</v>
      </c>
    </row>
    <row r="45" spans="1:9" ht="58.5" customHeight="1">
      <c r="A45" s="153"/>
      <c r="B45" s="152" t="str">
        <f>9!B45</f>
        <v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v>
      </c>
      <c r="C45" s="139" t="s">
        <v>104</v>
      </c>
      <c r="D45" s="129" t="str">
        <f>9!C45</f>
        <v>03</v>
      </c>
      <c r="E45" s="129" t="str">
        <f>9!D45</f>
        <v>09</v>
      </c>
      <c r="F45" s="129" t="str">
        <f>9!E45</f>
        <v>01104000Ж0</v>
      </c>
      <c r="G45" s="129">
        <f>9!F45</f>
        <v>0</v>
      </c>
      <c r="H45" s="129">
        <f>9!G45</f>
        <v>0</v>
      </c>
      <c r="I45" s="129">
        <f>9!H45</f>
        <v>72.58</v>
      </c>
    </row>
    <row r="46" spans="1:9" ht="58.5" customHeight="1">
      <c r="A46" s="153"/>
      <c r="B46" s="152" t="str">
        <f>9!B46</f>
        <v>Прочая закупка товаров, работ и услуг для обеспечения государственных (муниципальных) нужд</v>
      </c>
      <c r="C46" s="139" t="s">
        <v>104</v>
      </c>
      <c r="D46" s="129" t="str">
        <f>9!C46</f>
        <v>03</v>
      </c>
      <c r="E46" s="129" t="str">
        <f>9!D46</f>
        <v>09</v>
      </c>
      <c r="F46" s="129" t="str">
        <f>9!E46</f>
        <v>01104000Ж0</v>
      </c>
      <c r="G46" s="129" t="str">
        <f>9!F46</f>
        <v>244</v>
      </c>
      <c r="H46" s="129">
        <f>9!G46</f>
        <v>0</v>
      </c>
      <c r="I46" s="129">
        <f>9!H46</f>
        <v>72.58</v>
      </c>
    </row>
    <row r="47" spans="1:9" ht="31.5" customHeight="1">
      <c r="A47" s="114" t="s">
        <v>109</v>
      </c>
      <c r="B47" s="155" t="str">
        <f>9!B47</f>
        <v>Национальная экономика </v>
      </c>
      <c r="C47" s="87" t="s">
        <v>104</v>
      </c>
      <c r="D47" s="128" t="str">
        <f>9!C47</f>
        <v>04</v>
      </c>
      <c r="E47" s="128"/>
      <c r="F47" s="128"/>
      <c r="G47" s="128"/>
      <c r="H47" s="128">
        <f>9!G47</f>
        <v>0</v>
      </c>
      <c r="I47" s="128">
        <f>9!H47</f>
        <v>1409.4199999999998</v>
      </c>
    </row>
    <row r="48" spans="1:9" ht="26.25" customHeight="1">
      <c r="A48" s="151"/>
      <c r="B48" s="155" t="str">
        <f>9!B48</f>
        <v>Дорожное хозяйство (дорожные фонды)</v>
      </c>
      <c r="C48" s="52" t="s">
        <v>104</v>
      </c>
      <c r="D48" s="128" t="str">
        <f>9!C48</f>
        <v>04</v>
      </c>
      <c r="E48" s="128" t="str">
        <f>9!D48</f>
        <v>09</v>
      </c>
      <c r="F48" s="128"/>
      <c r="G48" s="128"/>
      <c r="H48" s="128">
        <f>9!G48</f>
        <v>0</v>
      </c>
      <c r="I48" s="128">
        <f>9!H48</f>
        <v>1409.32</v>
      </c>
    </row>
    <row r="49" spans="1:9" ht="83.25" customHeight="1">
      <c r="A49" s="156"/>
      <c r="B49" s="152" t="str">
        <f>9!B49</f>
        <v>Муниципальная программа "Комплексное развитие территории сельского поселения МО "Уйменское сельское поселение" на 2019-2024 гг."</v>
      </c>
      <c r="C49" s="52" t="s">
        <v>104</v>
      </c>
      <c r="D49" s="129" t="str">
        <f>9!C49</f>
        <v>04</v>
      </c>
      <c r="E49" s="129" t="str">
        <f>9!D49</f>
        <v>09</v>
      </c>
      <c r="F49" s="129" t="str">
        <f>9!E49</f>
        <v>0000000000</v>
      </c>
      <c r="G49" s="129"/>
      <c r="H49" s="128">
        <f>9!G49</f>
        <v>0</v>
      </c>
      <c r="I49" s="128">
        <f>9!H49</f>
        <v>1409.32</v>
      </c>
    </row>
    <row r="50" spans="1:9" ht="47.25" customHeight="1">
      <c r="A50" s="156"/>
      <c r="B50" s="152" t="str">
        <f>9!B50</f>
        <v>Подпрограмма "Устойчивое развитие систем жизнеобеспечения"</v>
      </c>
      <c r="C50" s="52" t="s">
        <v>104</v>
      </c>
      <c r="D50" s="129" t="str">
        <f>9!C50</f>
        <v>04</v>
      </c>
      <c r="E50" s="129" t="str">
        <f>9!D50</f>
        <v>09</v>
      </c>
      <c r="F50" s="129" t="str">
        <f>9!E50</f>
        <v>0100000000</v>
      </c>
      <c r="G50" s="129"/>
      <c r="H50" s="128">
        <f>9!G50</f>
        <v>0</v>
      </c>
      <c r="I50" s="128">
        <f>9!H50</f>
        <v>1409.32</v>
      </c>
    </row>
    <row r="51" spans="1:9" ht="51" customHeight="1">
      <c r="A51" s="156"/>
      <c r="B51" s="152" t="str">
        <f>9!B51</f>
        <v>Основное мероприятие: "Сохранение и развитие автомобильных дорог в поселении"</v>
      </c>
      <c r="C51" s="52" t="s">
        <v>104</v>
      </c>
      <c r="D51" s="129" t="str">
        <f>9!C51</f>
        <v>04</v>
      </c>
      <c r="E51" s="129" t="str">
        <f>9!D51</f>
        <v>09</v>
      </c>
      <c r="F51" s="129" t="str">
        <f>9!E51</f>
        <v>0110200Д00</v>
      </c>
      <c r="G51" s="129"/>
      <c r="H51" s="128">
        <f>9!G51</f>
        <v>0</v>
      </c>
      <c r="I51" s="128">
        <f>9!H51</f>
        <v>243.34</v>
      </c>
    </row>
    <row r="52" spans="1:9" ht="30.75" customHeight="1">
      <c r="A52" s="156"/>
      <c r="B52" s="152" t="str">
        <f>9!B52</f>
        <v>Прочая закупка товаров, работ и услуг</v>
      </c>
      <c r="C52" s="52" t="s">
        <v>104</v>
      </c>
      <c r="D52" s="129" t="str">
        <f>9!C52</f>
        <v>04</v>
      </c>
      <c r="E52" s="129" t="str">
        <f>9!D52</f>
        <v>09</v>
      </c>
      <c r="F52" s="129" t="str">
        <f>9!E52</f>
        <v>0110200Д00</v>
      </c>
      <c r="G52" s="129" t="str">
        <f>9!F52</f>
        <v>244</v>
      </c>
      <c r="H52" s="128">
        <f>9!G52</f>
        <v>0</v>
      </c>
      <c r="I52" s="128">
        <f>9!H52</f>
        <v>243.34</v>
      </c>
    </row>
    <row r="53" spans="1:9" ht="30.75" customHeight="1">
      <c r="A53" s="156"/>
      <c r="B53" s="152" t="str">
        <f>9!B53</f>
        <v>Прочая закупка товаров, работ и услуг</v>
      </c>
      <c r="C53" s="52" t="s">
        <v>104</v>
      </c>
      <c r="D53" s="129" t="str">
        <f>9!C53</f>
        <v>04</v>
      </c>
      <c r="E53" s="129" t="str">
        <f>9!D53</f>
        <v>09</v>
      </c>
      <c r="F53" s="129" t="str">
        <f>9!E53</f>
        <v>01102S22Д0</v>
      </c>
      <c r="G53" s="129" t="str">
        <f>9!F53</f>
        <v>244</v>
      </c>
      <c r="H53" s="129" t="str">
        <f>9!G53</f>
        <v>+323,76</v>
      </c>
      <c r="I53" s="129">
        <f>9!H53</f>
        <v>1115.98</v>
      </c>
    </row>
    <row r="54" spans="1:9" ht="30.75" customHeight="1">
      <c r="A54" s="156"/>
      <c r="B54" s="152" t="str">
        <f>9!B54</f>
        <v>Прочая закупка товаров, работ и услуг</v>
      </c>
      <c r="C54" s="52" t="s">
        <v>104</v>
      </c>
      <c r="D54" s="129" t="str">
        <f>9!C54</f>
        <v>04</v>
      </c>
      <c r="E54" s="129" t="str">
        <f>9!D54</f>
        <v>09</v>
      </c>
      <c r="F54" s="129">
        <f>9!E54</f>
        <v>110245800</v>
      </c>
      <c r="G54" s="129" t="str">
        <f>9!F54</f>
        <v>244</v>
      </c>
      <c r="H54" s="129">
        <f>9!G54</f>
        <v>0</v>
      </c>
      <c r="I54" s="129">
        <f>9!H54</f>
        <v>50</v>
      </c>
    </row>
    <row r="55" spans="1:9" ht="36.75" customHeight="1">
      <c r="A55" s="151" t="s">
        <v>183</v>
      </c>
      <c r="B55" s="155" t="str">
        <f>9!B55</f>
        <v>Другие вопросы в области национальной экономики</v>
      </c>
      <c r="C55" s="52" t="s">
        <v>104</v>
      </c>
      <c r="D55" s="128" t="str">
        <f>9!C55</f>
        <v>04</v>
      </c>
      <c r="E55" s="128" t="str">
        <f>9!D55</f>
        <v>12</v>
      </c>
      <c r="F55" s="128" t="str">
        <f>9!E55</f>
        <v>0100000000</v>
      </c>
      <c r="G55" s="128"/>
      <c r="H55" s="128">
        <f>9!G55</f>
        <v>0</v>
      </c>
      <c r="I55" s="128">
        <f>9!H55</f>
        <v>0.1</v>
      </c>
    </row>
    <row r="56" spans="1:9" ht="77.25" customHeight="1">
      <c r="A56" s="156"/>
      <c r="B56" s="152" t="str">
        <f>9!B56</f>
        <v>Муниципальная программа "Комплексное развитие территории сельского поселения МО "Уйменское сельское поселение" на 2019-2024 гг."</v>
      </c>
      <c r="C56" s="52" t="s">
        <v>104</v>
      </c>
      <c r="D56" s="129" t="str">
        <f>9!C56</f>
        <v>04</v>
      </c>
      <c r="E56" s="129" t="str">
        <f>9!D56</f>
        <v>12</v>
      </c>
      <c r="F56" s="129" t="str">
        <f>9!E56</f>
        <v>0000000000</v>
      </c>
      <c r="G56" s="129"/>
      <c r="H56" s="128">
        <f>9!G56</f>
        <v>0</v>
      </c>
      <c r="I56" s="128">
        <f>9!H56</f>
        <v>0.1</v>
      </c>
    </row>
    <row r="57" spans="1:9" ht="50.25" customHeight="1">
      <c r="A57" s="156"/>
      <c r="B57" s="152" t="str">
        <f>9!B57</f>
        <v>Подпрограмма "Устойчивое развитие систем жизнеобеспечения"</v>
      </c>
      <c r="C57" s="52" t="s">
        <v>104</v>
      </c>
      <c r="D57" s="129" t="str">
        <f>9!C57</f>
        <v>04</v>
      </c>
      <c r="E57" s="129" t="str">
        <f>9!D57</f>
        <v>12</v>
      </c>
      <c r="F57" s="129" t="str">
        <f>9!E57</f>
        <v>0100000000</v>
      </c>
      <c r="G57" s="129"/>
      <c r="H57" s="128">
        <f>9!G57</f>
        <v>0</v>
      </c>
      <c r="I57" s="128">
        <f>9!H57</f>
        <v>0.1</v>
      </c>
    </row>
    <row r="58" spans="1:9" ht="41.25" customHeight="1">
      <c r="A58" s="156"/>
      <c r="B58" s="152" t="str">
        <f>9!B58</f>
        <v>Основное мероприятие "Развитие реального сектора экономики"</v>
      </c>
      <c r="C58" s="52" t="s">
        <v>104</v>
      </c>
      <c r="D58" s="129" t="str">
        <f>9!C58</f>
        <v>04</v>
      </c>
      <c r="E58" s="129" t="str">
        <f>9!D58</f>
        <v>12</v>
      </c>
      <c r="F58" s="129" t="str">
        <f>9!E58</f>
        <v>0110200190</v>
      </c>
      <c r="G58" s="129"/>
      <c r="H58" s="128">
        <f>9!G58</f>
        <v>0</v>
      </c>
      <c r="I58" s="128">
        <f>9!H58</f>
        <v>0.1</v>
      </c>
    </row>
    <row r="59" spans="1:9" ht="31.5" customHeight="1">
      <c r="A59" s="158"/>
      <c r="B59" s="152" t="str">
        <f>9!B59</f>
        <v>Иные межбюджетные трансферты</v>
      </c>
      <c r="C59" s="52" t="s">
        <v>104</v>
      </c>
      <c r="D59" s="129" t="str">
        <f>9!C59</f>
        <v>04</v>
      </c>
      <c r="E59" s="129" t="str">
        <f>9!D59</f>
        <v>12</v>
      </c>
      <c r="F59" s="129" t="str">
        <f>9!E59</f>
        <v>0110200190</v>
      </c>
      <c r="G59" s="129" t="str">
        <f>9!F59</f>
        <v>540</v>
      </c>
      <c r="H59" s="128">
        <f>9!G59</f>
        <v>0</v>
      </c>
      <c r="I59" s="128">
        <f>9!H59</f>
        <v>0.1</v>
      </c>
    </row>
    <row r="60" spans="1:9" ht="31.5" customHeight="1">
      <c r="A60" s="159" t="s">
        <v>184</v>
      </c>
      <c r="B60" s="155" t="str">
        <f>9!B60</f>
        <v>Жилищно-коммунальное хозяйство</v>
      </c>
      <c r="C60" s="52" t="s">
        <v>104</v>
      </c>
      <c r="D60" s="128" t="str">
        <f>9!C60</f>
        <v>05</v>
      </c>
      <c r="E60" s="128"/>
      <c r="F60" s="128"/>
      <c r="G60" s="128"/>
      <c r="H60" s="128">
        <f>9!G60</f>
        <v>0</v>
      </c>
      <c r="I60" s="128">
        <f>9!H60</f>
        <v>371.11</v>
      </c>
    </row>
    <row r="61" spans="1:9" ht="31.5" customHeight="1">
      <c r="A61" s="158"/>
      <c r="B61" s="155" t="str">
        <f>9!B61</f>
        <v>Благоустройство</v>
      </c>
      <c r="C61" s="52" t="s">
        <v>104</v>
      </c>
      <c r="D61" s="129" t="str">
        <f>9!C61</f>
        <v>05</v>
      </c>
      <c r="E61" s="129" t="str">
        <f>9!D61</f>
        <v>03</v>
      </c>
      <c r="F61" s="129"/>
      <c r="G61" s="129"/>
      <c r="H61" s="129">
        <f>9!G61</f>
        <v>0</v>
      </c>
      <c r="I61" s="129">
        <f>9!H61</f>
        <v>371.11</v>
      </c>
    </row>
    <row r="62" spans="1:9" ht="70.5" customHeight="1">
      <c r="A62" s="158"/>
      <c r="B62" s="152" t="str">
        <f>9!B62</f>
        <v>Муниципальная программа "Комплексное развитие территории сельского поселения МО "Уйменское сельское поселение" на 2019-2024 гг."</v>
      </c>
      <c r="C62" s="52" t="s">
        <v>104</v>
      </c>
      <c r="D62" s="129" t="str">
        <f>9!C62</f>
        <v>05</v>
      </c>
      <c r="E62" s="129" t="str">
        <f>9!D62</f>
        <v>03</v>
      </c>
      <c r="F62" s="129" t="str">
        <f>9!E62</f>
        <v>0000000000</v>
      </c>
      <c r="G62" s="129"/>
      <c r="H62" s="129">
        <f>9!G62</f>
        <v>0</v>
      </c>
      <c r="I62" s="129">
        <f>9!H62</f>
        <v>360.11</v>
      </c>
    </row>
    <row r="63" spans="1:9" ht="44.25" customHeight="1">
      <c r="A63" s="158"/>
      <c r="B63" s="152" t="str">
        <f>9!B63</f>
        <v>Подпрограмма "Устойчивое развитие систем жизнеобеспечения"</v>
      </c>
      <c r="C63" s="52" t="s">
        <v>104</v>
      </c>
      <c r="D63" s="129" t="str">
        <f>9!C63</f>
        <v>05</v>
      </c>
      <c r="E63" s="129" t="str">
        <f>9!D63</f>
        <v>03</v>
      </c>
      <c r="F63" s="129" t="str">
        <f>9!E63</f>
        <v>010000000</v>
      </c>
      <c r="G63" s="129"/>
      <c r="H63" s="129">
        <f>9!G63</f>
        <v>0</v>
      </c>
      <c r="I63" s="129">
        <f>9!H63</f>
        <v>360.11</v>
      </c>
    </row>
    <row r="64" spans="1:9" ht="44.25" customHeight="1">
      <c r="A64" s="158"/>
      <c r="B64" s="152" t="str">
        <f>9!B64</f>
        <v>Основное мероприятие "Повышение уровня благоустройства территорий"</v>
      </c>
      <c r="C64" s="52" t="s">
        <v>104</v>
      </c>
      <c r="D64" s="129" t="str">
        <f>9!C64</f>
        <v>05</v>
      </c>
      <c r="E64" s="129" t="str">
        <f>9!D64</f>
        <v>03</v>
      </c>
      <c r="F64" s="129" t="str">
        <f>9!E64</f>
        <v>0110000000</v>
      </c>
      <c r="G64" s="129"/>
      <c r="H64" s="129">
        <f>9!G64</f>
        <v>0</v>
      </c>
      <c r="I64" s="129">
        <f>9!H64</f>
        <v>360.11</v>
      </c>
    </row>
    <row r="65" spans="1:9" ht="62.25" customHeight="1">
      <c r="A65" s="158"/>
      <c r="B65" s="152" t="str">
        <f>9!B65</f>
        <v>Прочая закупка товаров, работ и услуг для обеспечения государственных (муниципальных) нужд</v>
      </c>
      <c r="C65" s="52" t="s">
        <v>104</v>
      </c>
      <c r="D65" s="129" t="str">
        <f>9!C65</f>
        <v>05</v>
      </c>
      <c r="E65" s="129" t="str">
        <f>9!D65</f>
        <v>03</v>
      </c>
      <c r="F65" s="129" t="str">
        <f>9!E65</f>
        <v>0110300190</v>
      </c>
      <c r="G65" s="129" t="str">
        <f>9!F65</f>
        <v>244</v>
      </c>
      <c r="H65" s="129">
        <f>9!G65</f>
        <v>0</v>
      </c>
      <c r="I65" s="129">
        <f>9!H65</f>
        <v>27.99</v>
      </c>
    </row>
    <row r="66" spans="1:9" ht="62.25" customHeight="1">
      <c r="A66" s="158"/>
      <c r="B66" s="152" t="str">
        <f>9!B66</f>
        <v>Прочая закупка товаров, работ и услуг для обеспечения государственных (муниципальных) нужд</v>
      </c>
      <c r="C66" s="52" t="s">
        <v>104</v>
      </c>
      <c r="D66" s="129" t="str">
        <f>9!C66</f>
        <v>05</v>
      </c>
      <c r="E66" s="129" t="str">
        <f>9!D66</f>
        <v>03</v>
      </c>
      <c r="F66" s="129" t="str">
        <f>9!E66</f>
        <v>0110300191</v>
      </c>
      <c r="G66" s="129"/>
      <c r="H66" s="129" t="str">
        <f>9!G66</f>
        <v>+82,02</v>
      </c>
      <c r="I66" s="129">
        <f>9!H66</f>
        <v>82.02</v>
      </c>
    </row>
    <row r="67" spans="1:9" ht="62.25" customHeight="1">
      <c r="A67" s="158"/>
      <c r="B67" s="152" t="str">
        <f>9!B67</f>
        <v>Прочая закупка товаров, работ и услуг для обеспечения государственных (муниципальных) нужд</v>
      </c>
      <c r="C67" s="52" t="s">
        <v>104</v>
      </c>
      <c r="D67" s="129" t="str">
        <f>9!C67</f>
        <v>05</v>
      </c>
      <c r="E67" s="129" t="str">
        <f>9!D67</f>
        <v>03</v>
      </c>
      <c r="F67" s="129">
        <f>9!E67</f>
        <v>110300193</v>
      </c>
      <c r="G67" s="129"/>
      <c r="H67" s="129" t="str">
        <f>9!G67</f>
        <v>+29,9</v>
      </c>
      <c r="I67" s="129">
        <f>9!H67</f>
        <v>29.9</v>
      </c>
    </row>
    <row r="68" spans="1:9" ht="62.25" customHeight="1">
      <c r="A68" s="158"/>
      <c r="B68" s="152" t="str">
        <f>9!B68</f>
        <v>Прочая закупка товаров, работ и услуг для обеспечения государственных (муниципальных) нужд</v>
      </c>
      <c r="C68" s="52" t="s">
        <v>104</v>
      </c>
      <c r="D68" s="129" t="str">
        <f>9!C68</f>
        <v>05</v>
      </c>
      <c r="E68" s="129" t="str">
        <f>9!D68</f>
        <v>03</v>
      </c>
      <c r="F68" s="129" t="str">
        <f>9!E68</f>
        <v>01103L5761</v>
      </c>
      <c r="G68" s="129"/>
      <c r="H68" s="129" t="str">
        <f>9!G68</f>
        <v>+220,2</v>
      </c>
      <c r="I68" s="129">
        <f>9!H68</f>
        <v>220.2</v>
      </c>
    </row>
    <row r="69" spans="1:9" ht="62.25" customHeight="1">
      <c r="A69" s="158"/>
      <c r="B69" s="152" t="str">
        <f>9!B69</f>
        <v>Прочая закупка товаров, работ и услуг для обеспечения государственных (муниципальных) нужд</v>
      </c>
      <c r="C69" s="52" t="s">
        <v>104</v>
      </c>
      <c r="D69" s="129" t="str">
        <f>9!C69</f>
        <v>05</v>
      </c>
      <c r="E69" s="129" t="str">
        <f>9!D69</f>
        <v>03</v>
      </c>
      <c r="F69" s="129" t="str">
        <f>9!E69</f>
        <v>0110345803</v>
      </c>
      <c r="G69" s="129" t="str">
        <f>9!F69</f>
        <v>244</v>
      </c>
      <c r="H69" s="129" t="str">
        <f>9!G69</f>
        <v>+11</v>
      </c>
      <c r="I69" s="129">
        <f>9!H69</f>
        <v>11</v>
      </c>
    </row>
    <row r="70" spans="1:9" ht="31.5" customHeight="1">
      <c r="A70" s="159" t="s">
        <v>190</v>
      </c>
      <c r="B70" s="155" t="str">
        <f>9!B70</f>
        <v>Физическая культура испорт</v>
      </c>
      <c r="C70" s="52" t="s">
        <v>104</v>
      </c>
      <c r="D70" s="128" t="str">
        <f>9!C70</f>
        <v>11</v>
      </c>
      <c r="E70" s="128"/>
      <c r="F70" s="128"/>
      <c r="G70" s="128"/>
      <c r="H70" s="128">
        <f>9!G70</f>
        <v>0</v>
      </c>
      <c r="I70" s="128">
        <f>9!H70</f>
        <v>356.22999999999996</v>
      </c>
    </row>
    <row r="71" spans="1:9" ht="36" customHeight="1">
      <c r="A71" s="158"/>
      <c r="B71" s="155" t="str">
        <f>9!B71</f>
        <v>Другие вопросы в области физической культуры и спорта</v>
      </c>
      <c r="C71" s="52" t="s">
        <v>104</v>
      </c>
      <c r="D71" s="129" t="str">
        <f>9!C71</f>
        <v>11</v>
      </c>
      <c r="E71" s="129" t="str">
        <f>9!D71</f>
        <v>05</v>
      </c>
      <c r="F71" s="129"/>
      <c r="G71" s="129"/>
      <c r="H71" s="129">
        <f>9!G71</f>
        <v>0</v>
      </c>
      <c r="I71" s="129">
        <f>9!H71</f>
        <v>356.22999999999996</v>
      </c>
    </row>
    <row r="72" spans="1:9" ht="75.75" customHeight="1">
      <c r="A72" s="158"/>
      <c r="B72" s="152" t="str">
        <f>9!B72</f>
        <v>Муниципальная программа "Комплексное развитие территории сельского поселения МО "Уйменское сельское поселение" на 2019-2024 гг."</v>
      </c>
      <c r="C72" s="52" t="s">
        <v>104</v>
      </c>
      <c r="D72" s="129" t="str">
        <f>9!C72</f>
        <v>11</v>
      </c>
      <c r="E72" s="129" t="str">
        <f>9!D72</f>
        <v>05</v>
      </c>
      <c r="F72" s="129" t="str">
        <f>9!E72</f>
        <v>0000000000</v>
      </c>
      <c r="G72" s="129"/>
      <c r="H72" s="129">
        <f>9!G72</f>
        <v>0</v>
      </c>
      <c r="I72" s="129">
        <f>9!H72</f>
        <v>356.22999999999996</v>
      </c>
    </row>
    <row r="73" spans="1:9" ht="54" customHeight="1">
      <c r="A73" s="158"/>
      <c r="B73" s="152" t="str">
        <f>9!B73</f>
        <v>Подпрограмма "Устойчивое развитие систем жизнеобеспечения"</v>
      </c>
      <c r="C73" s="52" t="s">
        <v>104</v>
      </c>
      <c r="D73" s="129" t="str">
        <f>9!C73</f>
        <v>11</v>
      </c>
      <c r="E73" s="129" t="str">
        <f>9!D73</f>
        <v>05</v>
      </c>
      <c r="F73" s="129" t="str">
        <f>9!E73</f>
        <v>0100000000</v>
      </c>
      <c r="G73" s="129"/>
      <c r="H73" s="129">
        <f>9!G73</f>
        <v>0</v>
      </c>
      <c r="I73" s="129">
        <f>9!H73</f>
        <v>326.22999999999996</v>
      </c>
    </row>
    <row r="74" spans="1:9" ht="55.5" customHeight="1">
      <c r="A74" s="158"/>
      <c r="B74" s="152" t="str">
        <f>9!B74</f>
        <v>Основное мероприятие: "Развитие физической культуры и спорта"</v>
      </c>
      <c r="C74" s="52" t="s">
        <v>104</v>
      </c>
      <c r="D74" s="129" t="str">
        <f>9!C74</f>
        <v>11</v>
      </c>
      <c r="E74" s="129" t="str">
        <f>9!D74</f>
        <v>05</v>
      </c>
      <c r="F74" s="129" t="str">
        <f>9!E74</f>
        <v>012000000</v>
      </c>
      <c r="G74" s="129"/>
      <c r="H74" s="129">
        <f>9!G74</f>
        <v>0</v>
      </c>
      <c r="I74" s="129">
        <f>9!H74</f>
        <v>326.22999999999996</v>
      </c>
    </row>
    <row r="75" spans="1:9" ht="45.75" customHeight="1">
      <c r="A75" s="158"/>
      <c r="B75" s="152" t="str">
        <f>9!B75</f>
        <v>Фонд оплаты труда государственных (муниципальных) органов</v>
      </c>
      <c r="C75" s="52" t="s">
        <v>104</v>
      </c>
      <c r="D75" s="129" t="str">
        <f>9!C75</f>
        <v>11</v>
      </c>
      <c r="E75" s="129" t="str">
        <f>9!D75</f>
        <v>05</v>
      </c>
      <c r="F75" s="129" t="str">
        <f>9!E75</f>
        <v>0120300190</v>
      </c>
      <c r="G75" s="129" t="str">
        <f>9!F75</f>
        <v>121</v>
      </c>
      <c r="H75" s="129">
        <f>9!G75</f>
        <v>0</v>
      </c>
      <c r="I75" s="129">
        <f>9!H75</f>
        <v>140.06</v>
      </c>
    </row>
    <row r="76" spans="1:9" ht="45.75" customHeight="1">
      <c r="A76" s="158"/>
      <c r="B76" s="152" t="str">
        <f>9!B76</f>
        <v>Фонд оплаты труда государственных (муниципальных) органов</v>
      </c>
      <c r="C76" s="52" t="s">
        <v>104</v>
      </c>
      <c r="D76" s="129" t="str">
        <f>9!C76</f>
        <v>11</v>
      </c>
      <c r="E76" s="129" t="str">
        <f>9!D76</f>
        <v>05</v>
      </c>
      <c r="F76" s="129" t="str">
        <f>9!E76</f>
        <v>01203S8500</v>
      </c>
      <c r="G76" s="129" t="str">
        <f>9!F76</f>
        <v>121</v>
      </c>
      <c r="H76" s="129">
        <f>9!G76</f>
        <v>0</v>
      </c>
      <c r="I76" s="129">
        <f>9!H76</f>
        <v>23.7</v>
      </c>
    </row>
    <row r="77" spans="1:9" ht="59.25" customHeight="1">
      <c r="A77" s="158"/>
      <c r="B77" s="152" t="str">
        <f>9!B77</f>
        <v>Взносы по обязательному социальному страхованию на выплаты по оплате труда работников государственных (муниципальных) органов</v>
      </c>
      <c r="C77" s="52" t="s">
        <v>104</v>
      </c>
      <c r="D77" s="129" t="str">
        <f>9!C77</f>
        <v>11</v>
      </c>
      <c r="E77" s="129" t="str">
        <f>9!D77</f>
        <v>05</v>
      </c>
      <c r="F77" s="129" t="str">
        <f>9!E77</f>
        <v>0120300190</v>
      </c>
      <c r="G77" s="129" t="str">
        <f>9!F77</f>
        <v>129</v>
      </c>
      <c r="H77" s="129">
        <f>9!G77</f>
        <v>0</v>
      </c>
      <c r="I77" s="129">
        <f>9!H77</f>
        <v>38.97</v>
      </c>
    </row>
    <row r="78" spans="1:9" ht="59.25" customHeight="1">
      <c r="A78" s="158"/>
      <c r="B78" s="152" t="str">
        <f>9!B78</f>
        <v>Взносы по обязательному социальному страхованию на выплаты по оплате труда работников государственных (муниципальных) органов</v>
      </c>
      <c r="C78" s="52" t="s">
        <v>104</v>
      </c>
      <c r="D78" s="129" t="str">
        <f>9!C78</f>
        <v>11</v>
      </c>
      <c r="E78" s="129" t="str">
        <f>9!D78</f>
        <v>05</v>
      </c>
      <c r="F78" s="129" t="str">
        <f>9!E78</f>
        <v>01203S8500</v>
      </c>
      <c r="G78" s="129" t="str">
        <f>9!F78</f>
        <v>129</v>
      </c>
      <c r="H78" s="129">
        <f>9!G78</f>
        <v>0</v>
      </c>
      <c r="I78" s="129">
        <f>9!H78</f>
        <v>10.7</v>
      </c>
    </row>
    <row r="79" spans="1:9" ht="66.75" customHeight="1">
      <c r="A79" s="158"/>
      <c r="B79" s="152" t="str">
        <f>9!B79</f>
        <v>Прочая закупка товаров, работ и услуг для обеспечения государственных (муниципальных) нужд</v>
      </c>
      <c r="C79" s="52" t="s">
        <v>104</v>
      </c>
      <c r="D79" s="129" t="str">
        <f>9!C79</f>
        <v>11</v>
      </c>
      <c r="E79" s="129" t="str">
        <f>9!D79</f>
        <v>05</v>
      </c>
      <c r="F79" s="129" t="str">
        <f>9!E79</f>
        <v>0120300190</v>
      </c>
      <c r="G79" s="129" t="str">
        <f>9!F79</f>
        <v>244</v>
      </c>
      <c r="H79" s="129">
        <f>9!G79</f>
        <v>0</v>
      </c>
      <c r="I79" s="129">
        <f>9!H79</f>
        <v>112.8</v>
      </c>
    </row>
    <row r="80" spans="1:9" ht="66.75" customHeight="1">
      <c r="A80" s="158"/>
      <c r="B80" s="152" t="str">
        <f>9!B80</f>
        <v>Прочая закупка товаров, работ и услуг для обеспечения государственных (муниципальных) нужд</v>
      </c>
      <c r="C80" s="52" t="s">
        <v>104</v>
      </c>
      <c r="D80" s="129" t="str">
        <f>9!C80</f>
        <v>11</v>
      </c>
      <c r="E80" s="129" t="str">
        <f>9!D80</f>
        <v>05</v>
      </c>
      <c r="F80" s="129" t="str">
        <f>9!E80</f>
        <v>0120345803</v>
      </c>
      <c r="G80" s="129" t="str">
        <f>9!F80</f>
        <v>244</v>
      </c>
      <c r="H80" s="129" t="str">
        <f>9!G80</f>
        <v>+30</v>
      </c>
      <c r="I80" s="129">
        <f>9!H80</f>
        <v>30</v>
      </c>
    </row>
    <row r="81" spans="1:9" ht="31.5" customHeight="1">
      <c r="A81" s="158"/>
      <c r="B81" s="152" t="str">
        <f>9!B81</f>
        <v>Условно утвержденные расходы</v>
      </c>
      <c r="C81" s="52" t="s">
        <v>104</v>
      </c>
      <c r="D81" s="129" t="str">
        <f>9!C81</f>
        <v>99</v>
      </c>
      <c r="E81" s="129" t="str">
        <f>9!D81</f>
        <v>99</v>
      </c>
      <c r="F81" s="129" t="str">
        <f>9!E81</f>
        <v>9990000</v>
      </c>
      <c r="G81" s="129" t="str">
        <f>9!F81</f>
        <v>999</v>
      </c>
      <c r="H81" s="129">
        <f>9!G81</f>
        <v>0</v>
      </c>
      <c r="I81" s="129">
        <f>9!H81</f>
        <v>0</v>
      </c>
    </row>
    <row r="82" spans="1:9" ht="31.5" customHeight="1">
      <c r="A82" s="187" t="str">
        <f>9!B82</f>
        <v>ВСЕГО РАСХОДОВ</v>
      </c>
      <c r="B82" s="188"/>
      <c r="C82" s="188"/>
      <c r="D82" s="188"/>
      <c r="E82" s="188"/>
      <c r="F82" s="188"/>
      <c r="G82" s="189"/>
      <c r="H82" s="128">
        <f>9!G82</f>
        <v>0</v>
      </c>
      <c r="I82" s="128">
        <f>9!H82</f>
        <v>4241.17</v>
      </c>
    </row>
  </sheetData>
  <sheetProtection/>
  <mergeCells count="3">
    <mergeCell ref="B2:I2"/>
    <mergeCell ref="F1:I1"/>
    <mergeCell ref="A82:G82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88"/>
  <sheetViews>
    <sheetView zoomScale="98" zoomScaleNormal="98" zoomScalePageLayoutView="0" workbookViewId="0" topLeftCell="A54">
      <selection activeCell="F87" sqref="F87"/>
    </sheetView>
  </sheetViews>
  <sheetFormatPr defaultColWidth="9.00390625" defaultRowHeight="12.75"/>
  <cols>
    <col min="1" max="1" width="45.125" style="0" customWidth="1"/>
    <col min="5" max="5" width="15.375" style="0" customWidth="1"/>
    <col min="7" max="7" width="15.125" style="0" customWidth="1"/>
  </cols>
  <sheetData>
    <row r="1" spans="1:11" ht="12.75" customHeight="1">
      <c r="A1" s="97"/>
      <c r="B1" s="97"/>
      <c r="C1" s="97"/>
      <c r="D1" s="97"/>
      <c r="E1" s="97"/>
      <c r="F1" s="191" t="s">
        <v>186</v>
      </c>
      <c r="G1" s="191"/>
      <c r="H1" s="191"/>
      <c r="I1" s="191"/>
      <c r="J1" s="191"/>
      <c r="K1" s="191"/>
    </row>
    <row r="2" spans="1:11" ht="12.75">
      <c r="A2" s="98"/>
      <c r="B2" s="98"/>
      <c r="C2" s="98"/>
      <c r="D2" s="99"/>
      <c r="E2" s="99"/>
      <c r="F2" s="191"/>
      <c r="G2" s="191"/>
      <c r="H2" s="191"/>
      <c r="I2" s="191"/>
      <c r="J2" s="191"/>
      <c r="K2" s="191"/>
    </row>
    <row r="3" spans="1:11" ht="12" customHeight="1">
      <c r="A3" s="98"/>
      <c r="B3" s="98"/>
      <c r="C3" s="98"/>
      <c r="D3" s="99"/>
      <c r="E3" s="99"/>
      <c r="F3" s="191"/>
      <c r="G3" s="191"/>
      <c r="H3" s="191"/>
      <c r="I3" s="191"/>
      <c r="J3" s="191"/>
      <c r="K3" s="191"/>
    </row>
    <row r="4" spans="1:11" ht="9" customHeight="1">
      <c r="A4" s="98"/>
      <c r="B4" s="98"/>
      <c r="C4" s="98"/>
      <c r="D4" s="99"/>
      <c r="E4" s="99"/>
      <c r="F4" s="191"/>
      <c r="G4" s="191"/>
      <c r="H4" s="191"/>
      <c r="I4" s="191"/>
      <c r="J4" s="191"/>
      <c r="K4" s="191"/>
    </row>
    <row r="5" spans="1:11" ht="13.5" customHeight="1">
      <c r="A5" s="98"/>
      <c r="B5" s="98"/>
      <c r="C5" s="98"/>
      <c r="D5" s="99"/>
      <c r="E5" s="99"/>
      <c r="F5" s="191"/>
      <c r="G5" s="191"/>
      <c r="H5" s="191"/>
      <c r="I5" s="191"/>
      <c r="J5" s="191"/>
      <c r="K5" s="191"/>
    </row>
    <row r="6" spans="1:11" ht="25.5" customHeight="1">
      <c r="A6" s="190" t="s">
        <v>191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ht="13.5" thickBot="1"/>
    <row r="8" spans="1:11" ht="57">
      <c r="A8" s="61" t="s">
        <v>28</v>
      </c>
      <c r="B8" s="62" t="s">
        <v>97</v>
      </c>
      <c r="C8" s="62" t="s">
        <v>98</v>
      </c>
      <c r="D8" s="63" t="s">
        <v>99</v>
      </c>
      <c r="E8" s="63" t="s">
        <v>100</v>
      </c>
      <c r="F8" s="63" t="s">
        <v>101</v>
      </c>
      <c r="G8" s="64" t="s">
        <v>113</v>
      </c>
      <c r="H8" s="100" t="s">
        <v>125</v>
      </c>
      <c r="I8" s="100" t="s">
        <v>126</v>
      </c>
      <c r="J8" s="100" t="s">
        <v>127</v>
      </c>
      <c r="K8" s="100" t="s">
        <v>128</v>
      </c>
    </row>
    <row r="9" spans="1:11" ht="12.75">
      <c r="A9" s="66">
        <v>2</v>
      </c>
      <c r="B9" s="67" t="s">
        <v>33</v>
      </c>
      <c r="C9" s="67" t="s">
        <v>34</v>
      </c>
      <c r="D9" s="67" t="s">
        <v>35</v>
      </c>
      <c r="E9" s="67" t="s">
        <v>36</v>
      </c>
      <c r="F9" s="67" t="s">
        <v>37</v>
      </c>
      <c r="G9" s="68">
        <v>9</v>
      </c>
      <c r="H9" s="101"/>
      <c r="I9" s="101"/>
      <c r="J9" s="101"/>
      <c r="K9" s="101"/>
    </row>
    <row r="10" spans="1:11" ht="12.75">
      <c r="A10" s="104" t="str">
        <f>'11'!B7</f>
        <v>Общегосударственные вопросы</v>
      </c>
      <c r="B10" s="105" t="s">
        <v>104</v>
      </c>
      <c r="C10" s="71" t="str">
        <f>'11'!D7</f>
        <v>01</v>
      </c>
      <c r="D10" s="71"/>
      <c r="E10" s="71"/>
      <c r="F10" s="71"/>
      <c r="G10" s="71">
        <f>'11'!I7</f>
        <v>1936.2299999999998</v>
      </c>
      <c r="H10" s="110">
        <f>G10/4</f>
        <v>484.05749999999995</v>
      </c>
      <c r="I10" s="110">
        <f>G10/4</f>
        <v>484.05749999999995</v>
      </c>
      <c r="J10" s="110">
        <f>G10/4</f>
        <v>484.05749999999995</v>
      </c>
      <c r="K10" s="110">
        <f>G10/4</f>
        <v>484.05749999999995</v>
      </c>
    </row>
    <row r="11" spans="1:11" ht="40.5" customHeight="1">
      <c r="A11" s="104" t="str">
        <f>'11'!B8</f>
        <v>Функционирование высшего должностного лица субъекта Российской Федерации и муниципального образования</v>
      </c>
      <c r="B11" s="103" t="s">
        <v>104</v>
      </c>
      <c r="C11" s="71" t="str">
        <f>'11'!D8</f>
        <v>01</v>
      </c>
      <c r="D11" s="71" t="str">
        <f>'11'!E8</f>
        <v>02</v>
      </c>
      <c r="E11" s="71"/>
      <c r="F11" s="71"/>
      <c r="G11" s="71">
        <f>'11'!I8</f>
        <v>374.90999999999997</v>
      </c>
      <c r="H11" s="110">
        <f aca="true" t="shared" si="0" ref="H11:H84">G11/4</f>
        <v>93.72749999999999</v>
      </c>
      <c r="I11" s="110">
        <f aca="true" t="shared" si="1" ref="I11:I84">G11/4</f>
        <v>93.72749999999999</v>
      </c>
      <c r="J11" s="110">
        <f aca="true" t="shared" si="2" ref="J11:J84">G11/4</f>
        <v>93.72749999999999</v>
      </c>
      <c r="K11" s="110">
        <f aca="true" t="shared" si="3" ref="K11:K84">G11/4</f>
        <v>93.72749999999999</v>
      </c>
    </row>
    <row r="12" spans="1:11" ht="12.75">
      <c r="A12" s="104" t="str">
        <f>'11'!B9</f>
        <v>Непрограммные направления деятельности</v>
      </c>
      <c r="B12" s="103" t="s">
        <v>104</v>
      </c>
      <c r="C12" s="71" t="str">
        <f>'11'!D9</f>
        <v>01</v>
      </c>
      <c r="D12" s="71" t="str">
        <f>'11'!E9</f>
        <v>02</v>
      </c>
      <c r="E12" s="71" t="str">
        <f>'11'!F9</f>
        <v>9900000000</v>
      </c>
      <c r="F12" s="71"/>
      <c r="G12" s="71">
        <f>'11'!I9</f>
        <v>374.91</v>
      </c>
      <c r="H12" s="110">
        <f t="shared" si="0"/>
        <v>93.7275</v>
      </c>
      <c r="I12" s="110">
        <f t="shared" si="1"/>
        <v>93.7275</v>
      </c>
      <c r="J12" s="110">
        <f t="shared" si="2"/>
        <v>93.7275</v>
      </c>
      <c r="K12" s="110">
        <f t="shared" si="3"/>
        <v>93.7275</v>
      </c>
    </row>
    <row r="13" spans="1:11" ht="29.25" customHeight="1">
      <c r="A13" s="104" t="str">
        <f>'11'!B10</f>
        <v>Высшее должностное лицо сельского поселения и его заместители</v>
      </c>
      <c r="B13" s="103" t="s">
        <v>104</v>
      </c>
      <c r="C13" s="71" t="str">
        <f>'11'!D10</f>
        <v>01</v>
      </c>
      <c r="D13" s="71" t="str">
        <f>'11'!E10</f>
        <v>02</v>
      </c>
      <c r="E13" s="71" t="str">
        <f>'11'!F10</f>
        <v>9900001200</v>
      </c>
      <c r="F13" s="71"/>
      <c r="G13" s="71">
        <f>'11'!I10</f>
        <v>374.91</v>
      </c>
      <c r="H13" s="110">
        <f t="shared" si="0"/>
        <v>93.7275</v>
      </c>
      <c r="I13" s="110">
        <f t="shared" si="1"/>
        <v>93.7275</v>
      </c>
      <c r="J13" s="110">
        <f t="shared" si="2"/>
        <v>93.7275</v>
      </c>
      <c r="K13" s="110">
        <f t="shared" si="3"/>
        <v>93.7275</v>
      </c>
    </row>
    <row r="14" spans="1:11" ht="29.25" customHeight="1">
      <c r="A14" s="104" t="str">
        <f>'11'!B11</f>
        <v>Фонд оплаты труда государственных (муниципальных) органов</v>
      </c>
      <c r="B14" s="103" t="s">
        <v>104</v>
      </c>
      <c r="C14" s="71" t="str">
        <f>'11'!D11</f>
        <v>01</v>
      </c>
      <c r="D14" s="71" t="str">
        <f>'11'!E11</f>
        <v>02</v>
      </c>
      <c r="E14" s="71" t="str">
        <f>'11'!F11</f>
        <v>9900001200</v>
      </c>
      <c r="F14" s="71" t="str">
        <f>'11'!G11</f>
        <v>121</v>
      </c>
      <c r="G14" s="71">
        <f>'11'!I11</f>
        <v>242.75</v>
      </c>
      <c r="H14" s="110">
        <f t="shared" si="0"/>
        <v>60.6875</v>
      </c>
      <c r="I14" s="110">
        <f t="shared" si="1"/>
        <v>60.6875</v>
      </c>
      <c r="J14" s="110">
        <f t="shared" si="2"/>
        <v>60.6875</v>
      </c>
      <c r="K14" s="110">
        <f t="shared" si="3"/>
        <v>60.6875</v>
      </c>
    </row>
    <row r="15" spans="1:11" ht="45.75" customHeight="1">
      <c r="A15" s="104" t="str">
        <f>'11'!B12</f>
        <v>Фонд оплаты труда государственных (муниципальных) органов за счет межбюджетных трансфертов на повышение заработной платы</v>
      </c>
      <c r="B15" s="104" t="str">
        <f>'11'!C12</f>
        <v>801</v>
      </c>
      <c r="C15" s="104" t="str">
        <f>'11'!D12</f>
        <v>01</v>
      </c>
      <c r="D15" s="104" t="str">
        <f>'11'!E12</f>
        <v>02</v>
      </c>
      <c r="E15" s="104" t="str">
        <f>'11'!F12</f>
        <v>99000S8500</v>
      </c>
      <c r="F15" s="104" t="str">
        <f>'11'!G12</f>
        <v>121</v>
      </c>
      <c r="G15" s="71">
        <f>'11'!I12</f>
        <v>45.2</v>
      </c>
      <c r="H15" s="110">
        <f t="shared" si="0"/>
        <v>11.3</v>
      </c>
      <c r="I15" s="110">
        <f t="shared" si="1"/>
        <v>11.3</v>
      </c>
      <c r="J15" s="110">
        <f t="shared" si="2"/>
        <v>11.3</v>
      </c>
      <c r="K15" s="110">
        <f t="shared" si="3"/>
        <v>11.3</v>
      </c>
    </row>
    <row r="16" spans="1:11" ht="44.25" customHeight="1">
      <c r="A16" s="104" t="str">
        <f>'11'!B13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6" s="103" t="s">
        <v>104</v>
      </c>
      <c r="C16" s="71" t="str">
        <f>'11'!D13</f>
        <v>01</v>
      </c>
      <c r="D16" s="71" t="str">
        <f>'11'!E13</f>
        <v>02</v>
      </c>
      <c r="E16" s="71" t="str">
        <f>'11'!F13</f>
        <v>9900001200</v>
      </c>
      <c r="F16" s="71" t="str">
        <f>'11'!G13</f>
        <v>129</v>
      </c>
      <c r="G16" s="71">
        <f>'11'!I13</f>
        <v>66.96</v>
      </c>
      <c r="H16" s="110">
        <f t="shared" si="0"/>
        <v>16.74</v>
      </c>
      <c r="I16" s="110">
        <f t="shared" si="1"/>
        <v>16.74</v>
      </c>
      <c r="J16" s="110">
        <f t="shared" si="2"/>
        <v>16.74</v>
      </c>
      <c r="K16" s="110">
        <f t="shared" si="3"/>
        <v>16.74</v>
      </c>
    </row>
    <row r="17" spans="1:11" ht="44.25" customHeight="1">
      <c r="A17" s="104" t="str">
        <f>'11'!B14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7" s="104" t="str">
        <f>'11'!C14</f>
        <v>802</v>
      </c>
      <c r="C17" s="104" t="str">
        <f>'11'!D14</f>
        <v>01</v>
      </c>
      <c r="D17" s="104" t="str">
        <f>'11'!E14</f>
        <v>02</v>
      </c>
      <c r="E17" s="104" t="str">
        <f>'11'!F14</f>
        <v>99000S8500</v>
      </c>
      <c r="F17" s="104" t="str">
        <f>'11'!G14</f>
        <v>129</v>
      </c>
      <c r="G17" s="71">
        <f>'11'!I14</f>
        <v>20</v>
      </c>
      <c r="H17" s="110">
        <f t="shared" si="0"/>
        <v>5</v>
      </c>
      <c r="I17" s="110">
        <f t="shared" si="1"/>
        <v>5</v>
      </c>
      <c r="J17" s="110">
        <f t="shared" si="2"/>
        <v>5</v>
      </c>
      <c r="K17" s="110">
        <f t="shared" si="3"/>
        <v>5</v>
      </c>
    </row>
    <row r="18" spans="1:11" ht="54" customHeight="1">
      <c r="A18" s="104" t="str">
        <f>'11'!B15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8" s="103" t="s">
        <v>104</v>
      </c>
      <c r="C18" s="71" t="str">
        <f>'11'!D15</f>
        <v>01</v>
      </c>
      <c r="D18" s="71" t="str">
        <f>'11'!E15</f>
        <v>04</v>
      </c>
      <c r="E18" s="71"/>
      <c r="F18" s="71"/>
      <c r="G18" s="71">
        <f>'11'!I15</f>
        <v>1551.02</v>
      </c>
      <c r="H18" s="110">
        <f t="shared" si="0"/>
        <v>387.755</v>
      </c>
      <c r="I18" s="110">
        <f t="shared" si="1"/>
        <v>387.755</v>
      </c>
      <c r="J18" s="110">
        <f t="shared" si="2"/>
        <v>387.755</v>
      </c>
      <c r="K18" s="110">
        <f t="shared" si="3"/>
        <v>387.755</v>
      </c>
    </row>
    <row r="19" spans="1:11" ht="12.75">
      <c r="A19" s="104" t="str">
        <f>'11'!B16</f>
        <v>Непрограммные направления деятельности</v>
      </c>
      <c r="B19" s="103" t="s">
        <v>104</v>
      </c>
      <c r="C19" s="71" t="str">
        <f>'11'!D16</f>
        <v>01</v>
      </c>
      <c r="D19" s="71" t="str">
        <f>'11'!E16</f>
        <v>04</v>
      </c>
      <c r="E19" s="71" t="str">
        <f>'11'!F16</f>
        <v>9900000000</v>
      </c>
      <c r="F19" s="71"/>
      <c r="G19" s="71">
        <f>'11'!I16</f>
        <v>1471.7</v>
      </c>
      <c r="H19" s="110">
        <f t="shared" si="0"/>
        <v>367.925</v>
      </c>
      <c r="I19" s="110">
        <f t="shared" si="1"/>
        <v>367.925</v>
      </c>
      <c r="J19" s="110">
        <f t="shared" si="2"/>
        <v>367.925</v>
      </c>
      <c r="K19" s="110">
        <f t="shared" si="3"/>
        <v>367.925</v>
      </c>
    </row>
    <row r="20" spans="1:11" ht="29.25" customHeight="1">
      <c r="A20" s="104" t="str">
        <f>'11'!B17</f>
        <v>Материально-техническое обеспечение администрации сельского поселения</v>
      </c>
      <c r="B20" s="108" t="str">
        <f>'11'!C17</f>
        <v>801</v>
      </c>
      <c r="C20" s="71" t="str">
        <f>'11'!D17</f>
        <v>01</v>
      </c>
      <c r="D20" s="71" t="str">
        <f>'11'!E17</f>
        <v>04</v>
      </c>
      <c r="E20" s="71" t="str">
        <f>'11'!F17</f>
        <v>990А001190</v>
      </c>
      <c r="F20" s="71"/>
      <c r="G20" s="71">
        <f>'11'!I17</f>
        <v>1492.02</v>
      </c>
      <c r="H20" s="110">
        <f t="shared" si="0"/>
        <v>373.005</v>
      </c>
      <c r="I20" s="110">
        <f t="shared" si="1"/>
        <v>373.005</v>
      </c>
      <c r="J20" s="110">
        <f t="shared" si="2"/>
        <v>373.005</v>
      </c>
      <c r="K20" s="110">
        <f t="shared" si="3"/>
        <v>373.005</v>
      </c>
    </row>
    <row r="21" spans="1:11" ht="41.25" customHeight="1">
      <c r="A21" s="104" t="str">
        <f>'11'!B18</f>
        <v>Фонд оплаты труда государственных (муниципальных) органов и взносы по обязательному социальному страхованию</v>
      </c>
      <c r="B21" s="103" t="s">
        <v>104</v>
      </c>
      <c r="C21" s="71" t="str">
        <f>'11'!D18</f>
        <v>01</v>
      </c>
      <c r="D21" s="71" t="str">
        <f>'11'!E18</f>
        <v>04</v>
      </c>
      <c r="E21" s="71" t="str">
        <f>'11'!F18</f>
        <v>990А001190</v>
      </c>
      <c r="F21" s="71" t="str">
        <f>'11'!G18</f>
        <v>121</v>
      </c>
      <c r="G21" s="71">
        <f>'11'!I18</f>
        <v>604.54</v>
      </c>
      <c r="H21" s="110">
        <f t="shared" si="0"/>
        <v>151.135</v>
      </c>
      <c r="I21" s="110">
        <f t="shared" si="1"/>
        <v>151.135</v>
      </c>
      <c r="J21" s="110">
        <f t="shared" si="2"/>
        <v>151.135</v>
      </c>
      <c r="K21" s="110">
        <f t="shared" si="3"/>
        <v>151.135</v>
      </c>
    </row>
    <row r="22" spans="1:11" ht="51" customHeight="1">
      <c r="A22" s="104" t="str">
        <f>'11'!B19</f>
        <v>Фонд оплаты труда государственных (муниципальных) органов за счет межбюджетных трансфертов на повышение заработной платы</v>
      </c>
      <c r="B22" s="104" t="str">
        <f>'11'!C19</f>
        <v>801</v>
      </c>
      <c r="C22" s="104" t="str">
        <f>'11'!D19</f>
        <v>01</v>
      </c>
      <c r="D22" s="104" t="str">
        <f>'11'!E19</f>
        <v>04</v>
      </c>
      <c r="E22" s="104" t="str">
        <f>'11'!F19</f>
        <v>990А0S8500</v>
      </c>
      <c r="F22" s="104" t="str">
        <f>'11'!G19</f>
        <v>121</v>
      </c>
      <c r="G22" s="71">
        <f>'11'!I19</f>
        <v>397.4</v>
      </c>
      <c r="H22" s="110">
        <f t="shared" si="0"/>
        <v>99.35</v>
      </c>
      <c r="I22" s="110">
        <f t="shared" si="1"/>
        <v>99.35</v>
      </c>
      <c r="J22" s="110">
        <f t="shared" si="2"/>
        <v>99.35</v>
      </c>
      <c r="K22" s="110">
        <f t="shared" si="3"/>
        <v>99.35</v>
      </c>
    </row>
    <row r="23" spans="1:11" ht="55.5" customHeight="1">
      <c r="A23" s="104" t="str">
        <f>'11'!B20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3" s="103" t="s">
        <v>104</v>
      </c>
      <c r="C23" s="71" t="str">
        <f>'11'!D20</f>
        <v>01</v>
      </c>
      <c r="D23" s="71" t="str">
        <f>'11'!E20</f>
        <v>04</v>
      </c>
      <c r="E23" s="71" t="str">
        <f>'11'!F20</f>
        <v>990А001190</v>
      </c>
      <c r="F23" s="71" t="str">
        <f>'11'!G20</f>
        <v>129</v>
      </c>
      <c r="G23" s="71">
        <f>'11'!I20</f>
        <v>223.27</v>
      </c>
      <c r="H23" s="110">
        <f t="shared" si="0"/>
        <v>55.8175</v>
      </c>
      <c r="I23" s="110">
        <f t="shared" si="1"/>
        <v>55.8175</v>
      </c>
      <c r="J23" s="110">
        <f t="shared" si="2"/>
        <v>55.8175</v>
      </c>
      <c r="K23" s="110">
        <f t="shared" si="3"/>
        <v>55.8175</v>
      </c>
    </row>
    <row r="24" spans="1:11" ht="55.5" customHeight="1">
      <c r="A24" s="104" t="str">
        <f>'11'!B21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4" s="104" t="str">
        <f>'11'!C21</f>
        <v>801</v>
      </c>
      <c r="C24" s="104" t="str">
        <f>'11'!D21</f>
        <v>01</v>
      </c>
      <c r="D24" s="104" t="str">
        <f>'11'!E21</f>
        <v>04</v>
      </c>
      <c r="E24" s="104" t="str">
        <f>'11'!F21</f>
        <v>990А0S8500</v>
      </c>
      <c r="F24" s="104" t="str">
        <f>'11'!G21</f>
        <v>129</v>
      </c>
      <c r="G24" s="71">
        <f>'11'!I21</f>
        <v>79.3</v>
      </c>
      <c r="H24" s="110">
        <f t="shared" si="0"/>
        <v>19.825</v>
      </c>
      <c r="I24" s="110">
        <f t="shared" si="1"/>
        <v>19.825</v>
      </c>
      <c r="J24" s="110">
        <f t="shared" si="2"/>
        <v>19.825</v>
      </c>
      <c r="K24" s="110">
        <f t="shared" si="3"/>
        <v>19.825</v>
      </c>
    </row>
    <row r="25" spans="1:11" ht="45.75" customHeight="1">
      <c r="A25" s="104" t="str">
        <f>'11'!B22</f>
        <v>Иные выплаты персоналу государственных (муниципальных) органов, за исключением фонда оплаты труда</v>
      </c>
      <c r="B25" s="103" t="s">
        <v>104</v>
      </c>
      <c r="C25" s="71" t="str">
        <f>'11'!D22</f>
        <v>01</v>
      </c>
      <c r="D25" s="71" t="str">
        <f>'11'!E22</f>
        <v>04</v>
      </c>
      <c r="E25" s="71" t="str">
        <f>'11'!F22</f>
        <v>990А001190</v>
      </c>
      <c r="F25" s="71" t="str">
        <f>'11'!G22</f>
        <v>122</v>
      </c>
      <c r="G25" s="71">
        <f>'11'!I22</f>
        <v>0</v>
      </c>
      <c r="H25" s="110">
        <f t="shared" si="0"/>
        <v>0</v>
      </c>
      <c r="I25" s="110">
        <f t="shared" si="1"/>
        <v>0</v>
      </c>
      <c r="J25" s="110">
        <f t="shared" si="2"/>
        <v>0</v>
      </c>
      <c r="K25" s="110">
        <f t="shared" si="3"/>
        <v>0</v>
      </c>
    </row>
    <row r="26" spans="1:11" ht="33" customHeight="1">
      <c r="A26" s="104" t="str">
        <f>'11'!B23</f>
        <v>Прочая закупка товаров, работ и услуг для обеспечения государственных (муниципальных) нужд</v>
      </c>
      <c r="B26" s="103" t="s">
        <v>104</v>
      </c>
      <c r="C26" s="71" t="str">
        <f>'11'!D23</f>
        <v>01</v>
      </c>
      <c r="D26" s="71" t="str">
        <f>'11'!E23</f>
        <v>04</v>
      </c>
      <c r="E26" s="71" t="str">
        <f>'11'!F23</f>
        <v>990А001190</v>
      </c>
      <c r="F26" s="71" t="str">
        <f>'11'!G23</f>
        <v>244</v>
      </c>
      <c r="G26" s="71">
        <f>'11'!I23</f>
        <v>152.65</v>
      </c>
      <c r="H26" s="110">
        <f t="shared" si="0"/>
        <v>38.1625</v>
      </c>
      <c r="I26" s="110">
        <f t="shared" si="1"/>
        <v>38.1625</v>
      </c>
      <c r="J26" s="110">
        <f t="shared" si="2"/>
        <v>38.1625</v>
      </c>
      <c r="K26" s="110">
        <f t="shared" si="3"/>
        <v>38.1625</v>
      </c>
    </row>
    <row r="27" spans="1:11" ht="33" customHeight="1">
      <c r="A27" s="104" t="str">
        <f>'11'!B24</f>
        <v>Прочая закупка товаров, работ и услуг для обеспечения государственных (муниципальных) нужд</v>
      </c>
      <c r="B27" s="104" t="str">
        <f>'11'!C24</f>
        <v>801</v>
      </c>
      <c r="C27" s="104" t="str">
        <f>'11'!D24</f>
        <v>01</v>
      </c>
      <c r="D27" s="104" t="str">
        <f>'11'!E24</f>
        <v>04</v>
      </c>
      <c r="E27" s="104" t="str">
        <f>'11'!F24</f>
        <v>990А045803</v>
      </c>
      <c r="F27" s="104" t="str">
        <f>'11'!G24</f>
        <v>244</v>
      </c>
      <c r="G27" s="71">
        <f>'11'!I24</f>
        <v>59</v>
      </c>
      <c r="H27" s="110">
        <f t="shared" si="0"/>
        <v>14.75</v>
      </c>
      <c r="I27" s="110">
        <f t="shared" si="1"/>
        <v>14.75</v>
      </c>
      <c r="J27" s="110">
        <f t="shared" si="2"/>
        <v>14.75</v>
      </c>
      <c r="K27" s="110">
        <f t="shared" si="3"/>
        <v>14.75</v>
      </c>
    </row>
    <row r="28" spans="1:11" ht="28.5" customHeight="1">
      <c r="A28" s="104" t="str">
        <f>'11'!B25</f>
        <v>Уплата налога на имущество организаций и земельного налога</v>
      </c>
      <c r="B28" s="102" t="str">
        <f>'11'!C25</f>
        <v>801</v>
      </c>
      <c r="C28" s="71" t="str">
        <f>'11'!D25</f>
        <v>01</v>
      </c>
      <c r="D28" s="71" t="str">
        <f>'11'!E25</f>
        <v>04</v>
      </c>
      <c r="E28" s="71" t="str">
        <f>'11'!F25</f>
        <v>990А001190</v>
      </c>
      <c r="F28" s="71" t="str">
        <f>'11'!G25</f>
        <v>851</v>
      </c>
      <c r="G28" s="71">
        <f>'11'!I25</f>
        <v>19.58</v>
      </c>
      <c r="H28" s="110">
        <f t="shared" si="0"/>
        <v>4.895</v>
      </c>
      <c r="I28" s="110">
        <f t="shared" si="1"/>
        <v>4.895</v>
      </c>
      <c r="J28" s="110">
        <f t="shared" si="2"/>
        <v>4.895</v>
      </c>
      <c r="K28" s="110">
        <f t="shared" si="3"/>
        <v>4.895</v>
      </c>
    </row>
    <row r="29" spans="1:11" ht="22.5" customHeight="1">
      <c r="A29" s="104" t="str">
        <f>'11'!B26</f>
        <v>Уплата прочих налогов, сборов и иных платежей</v>
      </c>
      <c r="B29" s="103" t="s">
        <v>104</v>
      </c>
      <c r="C29" s="71" t="str">
        <f>'11'!D26</f>
        <v>01</v>
      </c>
      <c r="D29" s="71" t="str">
        <f>'11'!E26</f>
        <v>04</v>
      </c>
      <c r="E29" s="71" t="str">
        <f>'11'!F26</f>
        <v>990А001190</v>
      </c>
      <c r="F29" s="71" t="str">
        <f>'11'!G26</f>
        <v>852</v>
      </c>
      <c r="G29" s="71">
        <f>'11'!I26</f>
        <v>14.23</v>
      </c>
      <c r="H29" s="110">
        <f t="shared" si="0"/>
        <v>3.5575</v>
      </c>
      <c r="I29" s="110">
        <f t="shared" si="1"/>
        <v>3.5575</v>
      </c>
      <c r="J29" s="110">
        <f t="shared" si="2"/>
        <v>3.5575</v>
      </c>
      <c r="K29" s="110">
        <f t="shared" si="3"/>
        <v>3.5575</v>
      </c>
    </row>
    <row r="30" spans="1:11" ht="23.25" customHeight="1">
      <c r="A30" s="104" t="str">
        <f>'11'!B27</f>
        <v>Уплата прочих налогов, сборов и иных платежей</v>
      </c>
      <c r="B30" s="105" t="s">
        <v>104</v>
      </c>
      <c r="C30" s="71" t="str">
        <f>'11'!D27</f>
        <v>01</v>
      </c>
      <c r="D30" s="71" t="str">
        <f>'11'!E27</f>
        <v>04</v>
      </c>
      <c r="E30" s="71" t="str">
        <f>'11'!F27</f>
        <v>990А001190</v>
      </c>
      <c r="F30" s="71" t="str">
        <f>'11'!G27</f>
        <v>853</v>
      </c>
      <c r="G30" s="71">
        <f>'11'!I27</f>
        <v>1.05</v>
      </c>
      <c r="H30" s="110">
        <f t="shared" si="0"/>
        <v>0.2625</v>
      </c>
      <c r="I30" s="110">
        <f t="shared" si="1"/>
        <v>0.2625</v>
      </c>
      <c r="J30" s="110">
        <f t="shared" si="2"/>
        <v>0.2625</v>
      </c>
      <c r="K30" s="110">
        <f t="shared" si="3"/>
        <v>0.2625</v>
      </c>
    </row>
    <row r="31" spans="1:11" ht="43.5" customHeight="1">
      <c r="A31" s="104" t="str">
        <f>'11'!B28</f>
        <v>Обеспечение деятельности финансовых, налоговых и таможенных органов и органов финансового (финансово-бюджетного) надзора</v>
      </c>
      <c r="B31" s="103" t="s">
        <v>104</v>
      </c>
      <c r="C31" s="71" t="str">
        <f>'11'!D28</f>
        <v>01</v>
      </c>
      <c r="D31" s="71" t="str">
        <f>'11'!E28</f>
        <v>06</v>
      </c>
      <c r="E31" s="71" t="str">
        <f>'11'!F28</f>
        <v>990А001190</v>
      </c>
      <c r="F31" s="71" t="str">
        <f>'11'!G28</f>
        <v>540</v>
      </c>
      <c r="G31" s="71">
        <f>'11'!I28</f>
        <v>0.3</v>
      </c>
      <c r="H31" s="110">
        <f t="shared" si="0"/>
        <v>0.075</v>
      </c>
      <c r="I31" s="110">
        <f t="shared" si="1"/>
        <v>0.075</v>
      </c>
      <c r="J31" s="110">
        <f t="shared" si="2"/>
        <v>0.075</v>
      </c>
      <c r="K31" s="110">
        <f t="shared" si="3"/>
        <v>0.075</v>
      </c>
    </row>
    <row r="32" spans="1:11" ht="16.5" customHeight="1">
      <c r="A32" s="104" t="str">
        <f>'11'!B29</f>
        <v>Резервные фонды</v>
      </c>
      <c r="B32" s="103" t="s">
        <v>104</v>
      </c>
      <c r="C32" s="71" t="str">
        <f>'11'!D29</f>
        <v>01</v>
      </c>
      <c r="D32" s="71" t="str">
        <f>'11'!E29</f>
        <v>11</v>
      </c>
      <c r="E32" s="71">
        <f>'11'!F29</f>
        <v>0</v>
      </c>
      <c r="F32" s="71">
        <f>'11'!G29</f>
        <v>0</v>
      </c>
      <c r="G32" s="71">
        <f>'11'!I29</f>
        <v>10</v>
      </c>
      <c r="H32" s="110">
        <f t="shared" si="0"/>
        <v>2.5</v>
      </c>
      <c r="I32" s="110">
        <f t="shared" si="1"/>
        <v>2.5</v>
      </c>
      <c r="J32" s="110">
        <f t="shared" si="2"/>
        <v>2.5</v>
      </c>
      <c r="K32" s="110">
        <f t="shared" si="3"/>
        <v>2.5</v>
      </c>
    </row>
    <row r="33" spans="1:11" ht="19.5" customHeight="1">
      <c r="A33" s="104" t="str">
        <f>'11'!B30</f>
        <v>Резервные средства</v>
      </c>
      <c r="B33" s="103" t="s">
        <v>104</v>
      </c>
      <c r="C33" s="71" t="str">
        <f>'11'!D30</f>
        <v>01</v>
      </c>
      <c r="D33" s="71" t="str">
        <f>'11'!E30</f>
        <v>11</v>
      </c>
      <c r="E33" s="71" t="str">
        <f>'11'!F30</f>
        <v>990А001190</v>
      </c>
      <c r="F33" s="71" t="str">
        <f>'11'!G30</f>
        <v>870</v>
      </c>
      <c r="G33" s="71">
        <f>'11'!I30</f>
        <v>10</v>
      </c>
      <c r="H33" s="110">
        <f t="shared" si="0"/>
        <v>2.5</v>
      </c>
      <c r="I33" s="110">
        <f t="shared" si="1"/>
        <v>2.5</v>
      </c>
      <c r="J33" s="110">
        <f t="shared" si="2"/>
        <v>2.5</v>
      </c>
      <c r="K33" s="110">
        <f t="shared" si="3"/>
        <v>2.5</v>
      </c>
    </row>
    <row r="34" spans="1:11" ht="19.5" customHeight="1">
      <c r="A34" s="104" t="str">
        <f>'11'!B31</f>
        <v>Национальная оборона</v>
      </c>
      <c r="B34" s="103" t="s">
        <v>104</v>
      </c>
      <c r="C34" s="71" t="str">
        <f>'11'!D31</f>
        <v>02</v>
      </c>
      <c r="D34" s="71">
        <f>'11'!E31</f>
        <v>0</v>
      </c>
      <c r="E34" s="71">
        <f>'11'!F31</f>
        <v>0</v>
      </c>
      <c r="F34" s="71">
        <f>'11'!G31</f>
        <v>0</v>
      </c>
      <c r="G34" s="71">
        <f>'11'!I31</f>
        <v>69.6</v>
      </c>
      <c r="H34" s="110">
        <f t="shared" si="0"/>
        <v>17.4</v>
      </c>
      <c r="I34" s="110">
        <f t="shared" si="1"/>
        <v>17.4</v>
      </c>
      <c r="J34" s="110">
        <f t="shared" si="2"/>
        <v>17.4</v>
      </c>
      <c r="K34" s="110">
        <f t="shared" si="3"/>
        <v>17.4</v>
      </c>
    </row>
    <row r="35" spans="1:11" ht="24" customHeight="1">
      <c r="A35" s="104" t="str">
        <f>'11'!B32</f>
        <v>Мобилизационная и вневойсковая подготовка</v>
      </c>
      <c r="B35" s="103" t="s">
        <v>104</v>
      </c>
      <c r="C35" s="71" t="str">
        <f>'11'!D32</f>
        <v>02</v>
      </c>
      <c r="D35" s="71" t="str">
        <f>'11'!E32</f>
        <v>03</v>
      </c>
      <c r="E35" s="71">
        <f>'11'!F32</f>
        <v>0</v>
      </c>
      <c r="F35" s="71">
        <f>'11'!G32</f>
        <v>0</v>
      </c>
      <c r="G35" s="71">
        <f>'11'!I32</f>
        <v>69.6</v>
      </c>
      <c r="H35" s="110">
        <f t="shared" si="0"/>
        <v>17.4</v>
      </c>
      <c r="I35" s="110">
        <f t="shared" si="1"/>
        <v>17.4</v>
      </c>
      <c r="J35" s="110">
        <f t="shared" si="2"/>
        <v>17.4</v>
      </c>
      <c r="K35" s="110">
        <f t="shared" si="3"/>
        <v>17.4</v>
      </c>
    </row>
    <row r="36" spans="1:11" ht="21" customHeight="1">
      <c r="A36" s="104" t="str">
        <f>'11'!B33</f>
        <v>Непрограммные направления деятельности</v>
      </c>
      <c r="B36" s="105" t="s">
        <v>104</v>
      </c>
      <c r="C36" s="71" t="str">
        <f>'11'!D33</f>
        <v>02</v>
      </c>
      <c r="D36" s="71" t="str">
        <f>'11'!E33</f>
        <v>03</v>
      </c>
      <c r="E36" s="71" t="str">
        <f>'11'!F33</f>
        <v>9900000000</v>
      </c>
      <c r="F36" s="71">
        <f>'11'!G33</f>
        <v>0</v>
      </c>
      <c r="G36" s="71">
        <f>'11'!I33</f>
        <v>69.6</v>
      </c>
      <c r="H36" s="110">
        <f t="shared" si="0"/>
        <v>17.4</v>
      </c>
      <c r="I36" s="110">
        <f t="shared" si="1"/>
        <v>17.4</v>
      </c>
      <c r="J36" s="110">
        <f t="shared" si="2"/>
        <v>17.4</v>
      </c>
      <c r="K36" s="110">
        <f t="shared" si="3"/>
        <v>17.4</v>
      </c>
    </row>
    <row r="37" spans="1:11" ht="45" customHeight="1">
      <c r="A37" s="104" t="str">
        <f>'11'!B34</f>
        <v>Субвенции на осуществление первичного воинского учета на территориях, где отсутствуют военные комиссариаты</v>
      </c>
      <c r="B37" s="103" t="s">
        <v>104</v>
      </c>
      <c r="C37" s="71" t="str">
        <f>'11'!D34</f>
        <v>02</v>
      </c>
      <c r="D37" s="71" t="str">
        <f>'11'!E34</f>
        <v>03</v>
      </c>
      <c r="E37" s="71" t="str">
        <f>'11'!F34</f>
        <v>9900051180</v>
      </c>
      <c r="F37" s="71">
        <f>'11'!G34</f>
        <v>0</v>
      </c>
      <c r="G37" s="71">
        <f>'11'!I34</f>
        <v>69.6</v>
      </c>
      <c r="H37" s="110">
        <f t="shared" si="0"/>
        <v>17.4</v>
      </c>
      <c r="I37" s="110">
        <f t="shared" si="1"/>
        <v>17.4</v>
      </c>
      <c r="J37" s="110">
        <f t="shared" si="2"/>
        <v>17.4</v>
      </c>
      <c r="K37" s="110">
        <f t="shared" si="3"/>
        <v>17.4</v>
      </c>
    </row>
    <row r="38" spans="1:11" ht="31.5" customHeight="1">
      <c r="A38" s="104" t="str">
        <f>'11'!B35</f>
        <v>Фонд оплаты труда государственных (муниципальных) органов</v>
      </c>
      <c r="B38" s="103" t="s">
        <v>104</v>
      </c>
      <c r="C38" s="71" t="str">
        <f>'11'!D35</f>
        <v>02</v>
      </c>
      <c r="D38" s="71" t="str">
        <f>'11'!E35</f>
        <v>03</v>
      </c>
      <c r="E38" s="71" t="str">
        <f>'11'!F35</f>
        <v>9900051180</v>
      </c>
      <c r="F38" s="71" t="str">
        <f>'11'!G35</f>
        <v>121</v>
      </c>
      <c r="G38" s="71">
        <f>'11'!I35</f>
        <v>63.1</v>
      </c>
      <c r="H38" s="110">
        <f t="shared" si="0"/>
        <v>15.775</v>
      </c>
      <c r="I38" s="110">
        <f t="shared" si="1"/>
        <v>15.775</v>
      </c>
      <c r="J38" s="110">
        <f t="shared" si="2"/>
        <v>15.775</v>
      </c>
      <c r="K38" s="110">
        <f t="shared" si="3"/>
        <v>15.775</v>
      </c>
    </row>
    <row r="39" spans="1:11" ht="52.5" customHeight="1">
      <c r="A39" s="104" t="str">
        <f>'11'!B36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9" s="103" t="s">
        <v>104</v>
      </c>
      <c r="C39" s="71" t="str">
        <f>'11'!D36</f>
        <v>02</v>
      </c>
      <c r="D39" s="71" t="str">
        <f>'11'!E36</f>
        <v>03</v>
      </c>
      <c r="E39" s="71" t="str">
        <f>'11'!F36</f>
        <v>9900051180</v>
      </c>
      <c r="F39" s="71" t="str">
        <f>'11'!G36</f>
        <v>129</v>
      </c>
      <c r="G39" s="71">
        <f>'11'!I36</f>
        <v>13.99</v>
      </c>
      <c r="H39" s="110">
        <f t="shared" si="0"/>
        <v>3.4975</v>
      </c>
      <c r="I39" s="110">
        <f t="shared" si="1"/>
        <v>3.4975</v>
      </c>
      <c r="J39" s="110">
        <f t="shared" si="2"/>
        <v>3.4975</v>
      </c>
      <c r="K39" s="110">
        <f t="shared" si="3"/>
        <v>3.4975</v>
      </c>
    </row>
    <row r="40" spans="1:11" ht="33.75" customHeight="1">
      <c r="A40" s="104" t="str">
        <f>'11'!B37</f>
        <v>Прочая закупка товаров, работ и услуг для обеспечения государственных (муниципальных) нужд</v>
      </c>
      <c r="B40" s="111" t="s">
        <v>104</v>
      </c>
      <c r="C40" s="71" t="str">
        <f>'11'!D37</f>
        <v>02</v>
      </c>
      <c r="D40" s="71" t="str">
        <f>'11'!E37</f>
        <v>03</v>
      </c>
      <c r="E40" s="71" t="str">
        <f>'11'!F37</f>
        <v>9900051180</v>
      </c>
      <c r="F40" s="71" t="str">
        <f>'11'!G37</f>
        <v>244</v>
      </c>
      <c r="G40" s="71">
        <f>'11'!I37</f>
        <v>6.5</v>
      </c>
      <c r="H40" s="110">
        <f t="shared" si="0"/>
        <v>1.625</v>
      </c>
      <c r="I40" s="110">
        <f t="shared" si="1"/>
        <v>1.625</v>
      </c>
      <c r="J40" s="110">
        <f t="shared" si="2"/>
        <v>1.625</v>
      </c>
      <c r="K40" s="110">
        <f t="shared" si="3"/>
        <v>1.625</v>
      </c>
    </row>
    <row r="41" spans="1:11" ht="28.5" customHeight="1">
      <c r="A41" s="104" t="str">
        <f>'11'!B38</f>
        <v>Национальная безопасность и правоохранительная деятельность</v>
      </c>
      <c r="B41" s="112" t="s">
        <v>104</v>
      </c>
      <c r="C41" s="71" t="str">
        <f>'11'!D38</f>
        <v>03</v>
      </c>
      <c r="D41" s="71">
        <f>'11'!E38</f>
        <v>0</v>
      </c>
      <c r="E41" s="71">
        <f>'11'!F38</f>
        <v>0</v>
      </c>
      <c r="F41" s="71">
        <f>'11'!G38</f>
        <v>0</v>
      </c>
      <c r="G41" s="71">
        <f>'11'!I38</f>
        <v>98.58</v>
      </c>
      <c r="H41" s="110">
        <f t="shared" si="0"/>
        <v>24.645</v>
      </c>
      <c r="I41" s="110">
        <f t="shared" si="1"/>
        <v>24.645</v>
      </c>
      <c r="J41" s="110">
        <f t="shared" si="2"/>
        <v>24.645</v>
      </c>
      <c r="K41" s="110">
        <f t="shared" si="3"/>
        <v>24.645</v>
      </c>
    </row>
    <row r="42" spans="1:11" ht="20.25" customHeight="1">
      <c r="A42" s="104" t="str">
        <f>'11'!B39</f>
        <v>Обеспечение пожарной безопасности</v>
      </c>
      <c r="B42" s="112" t="s">
        <v>104</v>
      </c>
      <c r="C42" s="71" t="str">
        <f>'11'!D39</f>
        <v>03</v>
      </c>
      <c r="D42" s="71" t="str">
        <f>'11'!E39</f>
        <v>10</v>
      </c>
      <c r="E42" s="71">
        <f>'11'!F39</f>
        <v>0</v>
      </c>
      <c r="F42" s="71">
        <f>'11'!G39</f>
        <v>0</v>
      </c>
      <c r="G42" s="71">
        <f>'11'!I39</f>
        <v>26</v>
      </c>
      <c r="H42" s="110">
        <f t="shared" si="0"/>
        <v>6.5</v>
      </c>
      <c r="I42" s="110">
        <f t="shared" si="1"/>
        <v>6.5</v>
      </c>
      <c r="J42" s="110">
        <f t="shared" si="2"/>
        <v>6.5</v>
      </c>
      <c r="K42" s="110">
        <f t="shared" si="3"/>
        <v>6.5</v>
      </c>
    </row>
    <row r="43" spans="1:11" ht="51.75" customHeight="1">
      <c r="A43" s="104" t="str">
        <f>'11'!B40</f>
        <v> Муниципальная программа "Комплексное развитие территории сельского поселения МО "Уйменское сельское поселение" на 2019-2024 гг."</v>
      </c>
      <c r="B43" s="112" t="s">
        <v>104</v>
      </c>
      <c r="C43" s="71" t="str">
        <f>'11'!D40</f>
        <v>03</v>
      </c>
      <c r="D43" s="71" t="str">
        <f>'11'!E40</f>
        <v>10</v>
      </c>
      <c r="E43" s="71" t="str">
        <f>'11'!F40</f>
        <v>0100000000</v>
      </c>
      <c r="F43" s="71">
        <f>'11'!G40</f>
        <v>0</v>
      </c>
      <c r="G43" s="71">
        <f>'11'!I40</f>
        <v>26</v>
      </c>
      <c r="H43" s="110">
        <f t="shared" si="0"/>
        <v>6.5</v>
      </c>
      <c r="I43" s="110">
        <f t="shared" si="1"/>
        <v>6.5</v>
      </c>
      <c r="J43" s="110">
        <f t="shared" si="2"/>
        <v>6.5</v>
      </c>
      <c r="K43" s="110">
        <f t="shared" si="3"/>
        <v>6.5</v>
      </c>
    </row>
    <row r="44" spans="1:11" ht="32.25" customHeight="1">
      <c r="A44" s="104" t="str">
        <f>'11'!B41</f>
        <v>Подпрограмма "Устойчивое развитие систем жизнеобеспечения"</v>
      </c>
      <c r="B44" s="107" t="str">
        <f>'11'!C43</f>
        <v>801</v>
      </c>
      <c r="C44" s="71" t="str">
        <f>'11'!D41</f>
        <v>03</v>
      </c>
      <c r="D44" s="71" t="str">
        <f>'11'!E41</f>
        <v>10</v>
      </c>
      <c r="E44" s="71" t="str">
        <f>'11'!F41</f>
        <v>0110000000</v>
      </c>
      <c r="F44" s="71">
        <f>'11'!G41</f>
        <v>0</v>
      </c>
      <c r="G44" s="71">
        <f>'11'!I41</f>
        <v>26</v>
      </c>
      <c r="H44" s="110">
        <f t="shared" si="0"/>
        <v>6.5</v>
      </c>
      <c r="I44" s="110">
        <f t="shared" si="1"/>
        <v>6.5</v>
      </c>
      <c r="J44" s="110">
        <f t="shared" si="2"/>
        <v>6.5</v>
      </c>
      <c r="K44" s="110">
        <f t="shared" si="3"/>
        <v>6.5</v>
      </c>
    </row>
    <row r="45" spans="1:11" ht="29.25" customHeight="1">
      <c r="A45" s="104" t="str">
        <f>'11'!B42</f>
        <v>Основное мероприятие: "Обеспечение безопасности населения"</v>
      </c>
      <c r="B45" s="113" t="s">
        <v>104</v>
      </c>
      <c r="C45" s="71" t="str">
        <f>'11'!D42</f>
        <v>03</v>
      </c>
      <c r="D45" s="71" t="str">
        <f>'11'!E42</f>
        <v>10</v>
      </c>
      <c r="E45" s="71" t="str">
        <f>'11'!F42</f>
        <v>0110100190</v>
      </c>
      <c r="F45" s="71">
        <f>'11'!G42</f>
        <v>0</v>
      </c>
      <c r="G45" s="71">
        <f>'11'!I42</f>
        <v>26</v>
      </c>
      <c r="H45" s="110">
        <f t="shared" si="0"/>
        <v>6.5</v>
      </c>
      <c r="I45" s="110">
        <f t="shared" si="1"/>
        <v>6.5</v>
      </c>
      <c r="J45" s="110">
        <f t="shared" si="2"/>
        <v>6.5</v>
      </c>
      <c r="K45" s="110">
        <f t="shared" si="3"/>
        <v>6.5</v>
      </c>
    </row>
    <row r="46" spans="1:11" ht="31.5" customHeight="1">
      <c r="A46" s="104" t="str">
        <f>'11'!B43</f>
        <v>Прочая закупка товаров, работ и услуг для обеспечения государственных (муниципальных) нужд</v>
      </c>
      <c r="B46" s="103" t="s">
        <v>104</v>
      </c>
      <c r="C46" s="71" t="str">
        <f>'11'!D43</f>
        <v>03</v>
      </c>
      <c r="D46" s="71" t="str">
        <f>'11'!E43</f>
        <v>10</v>
      </c>
      <c r="E46" s="71" t="str">
        <f>'11'!F43</f>
        <v>0110100190</v>
      </c>
      <c r="F46" s="71" t="str">
        <f>'11'!G43</f>
        <v>244</v>
      </c>
      <c r="G46" s="71">
        <f>'11'!I43</f>
        <v>26</v>
      </c>
      <c r="H46" s="110">
        <f t="shared" si="0"/>
        <v>6.5</v>
      </c>
      <c r="I46" s="110">
        <f t="shared" si="1"/>
        <v>6.5</v>
      </c>
      <c r="J46" s="110">
        <f t="shared" si="2"/>
        <v>6.5</v>
      </c>
      <c r="K46" s="110">
        <f t="shared" si="3"/>
        <v>6.5</v>
      </c>
    </row>
    <row r="47" spans="1:11" ht="45" customHeight="1">
      <c r="A47" s="104" t="str">
        <f>'11'!B44</f>
        <v>Защита населения и территории от чрезвычайных ситуаций природного и техногенного характера, гражданская оборона</v>
      </c>
      <c r="B47" s="104" t="str">
        <f>'11'!C44</f>
        <v>801</v>
      </c>
      <c r="C47" s="104" t="str">
        <f>'11'!D44</f>
        <v>03</v>
      </c>
      <c r="D47" s="104" t="str">
        <f>'11'!E44</f>
        <v>09</v>
      </c>
      <c r="E47" s="104">
        <f>'11'!F44</f>
        <v>1104000000</v>
      </c>
      <c r="F47" s="104">
        <f>'11'!G44</f>
        <v>0</v>
      </c>
      <c r="G47" s="71">
        <f>'11'!I44</f>
        <v>72.58</v>
      </c>
      <c r="H47" s="110">
        <f t="shared" si="0"/>
        <v>18.145</v>
      </c>
      <c r="I47" s="110">
        <f t="shared" si="1"/>
        <v>18.145</v>
      </c>
      <c r="J47" s="110">
        <f t="shared" si="2"/>
        <v>18.145</v>
      </c>
      <c r="K47" s="110">
        <f t="shared" si="3"/>
        <v>18.145</v>
      </c>
    </row>
    <row r="48" spans="1:11" ht="54" customHeight="1">
      <c r="A48" s="104" t="str">
        <f>'11'!B45</f>
        <v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v>
      </c>
      <c r="B48" s="104" t="str">
        <f>'11'!C45</f>
        <v>801</v>
      </c>
      <c r="C48" s="104" t="str">
        <f>'11'!D45</f>
        <v>03</v>
      </c>
      <c r="D48" s="104" t="str">
        <f>'11'!E45</f>
        <v>09</v>
      </c>
      <c r="E48" s="104" t="str">
        <f>'11'!F45</f>
        <v>01104000Ж0</v>
      </c>
      <c r="F48" s="104">
        <f>'11'!G45</f>
        <v>0</v>
      </c>
      <c r="G48" s="71">
        <f>'11'!I45</f>
        <v>72.58</v>
      </c>
      <c r="H48" s="110">
        <f t="shared" si="0"/>
        <v>18.145</v>
      </c>
      <c r="I48" s="110">
        <f t="shared" si="1"/>
        <v>18.145</v>
      </c>
      <c r="J48" s="110">
        <f t="shared" si="2"/>
        <v>18.145</v>
      </c>
      <c r="K48" s="110">
        <f t="shared" si="3"/>
        <v>18.145</v>
      </c>
    </row>
    <row r="49" spans="1:11" ht="31.5" customHeight="1">
      <c r="A49" s="104" t="str">
        <f>'11'!B46</f>
        <v>Прочая закупка товаров, работ и услуг для обеспечения государственных (муниципальных) нужд</v>
      </c>
      <c r="B49" s="104" t="str">
        <f>'11'!C46</f>
        <v>801</v>
      </c>
      <c r="C49" s="104" t="str">
        <f>'11'!D46</f>
        <v>03</v>
      </c>
      <c r="D49" s="104" t="str">
        <f>'11'!E46</f>
        <v>09</v>
      </c>
      <c r="E49" s="104" t="str">
        <f>'11'!F46</f>
        <v>01104000Ж0</v>
      </c>
      <c r="F49" s="104" t="str">
        <f>'11'!G46</f>
        <v>244</v>
      </c>
      <c r="G49" s="71">
        <f>'11'!I46</f>
        <v>72.58</v>
      </c>
      <c r="H49" s="110">
        <f t="shared" si="0"/>
        <v>18.145</v>
      </c>
      <c r="I49" s="110">
        <f t="shared" si="1"/>
        <v>18.145</v>
      </c>
      <c r="J49" s="110">
        <f t="shared" si="2"/>
        <v>18.145</v>
      </c>
      <c r="K49" s="110">
        <f t="shared" si="3"/>
        <v>18.145</v>
      </c>
    </row>
    <row r="50" spans="1:11" ht="20.25" customHeight="1">
      <c r="A50" s="104" t="str">
        <f>'11'!B47</f>
        <v>Национальная экономика </v>
      </c>
      <c r="B50" s="103" t="s">
        <v>104</v>
      </c>
      <c r="C50" s="71" t="str">
        <f>'11'!D47</f>
        <v>04</v>
      </c>
      <c r="D50" s="71">
        <f>'11'!E47</f>
        <v>0</v>
      </c>
      <c r="E50" s="71">
        <f>'11'!F47</f>
        <v>0</v>
      </c>
      <c r="F50" s="71">
        <f>'11'!G47</f>
        <v>0</v>
      </c>
      <c r="G50" s="71">
        <f>'11'!I47</f>
        <v>1409.4199999999998</v>
      </c>
      <c r="H50" s="110">
        <f t="shared" si="0"/>
        <v>352.35499999999996</v>
      </c>
      <c r="I50" s="110">
        <f t="shared" si="1"/>
        <v>352.35499999999996</v>
      </c>
      <c r="J50" s="110">
        <f t="shared" si="2"/>
        <v>352.35499999999996</v>
      </c>
      <c r="K50" s="110">
        <f t="shared" si="3"/>
        <v>352.35499999999996</v>
      </c>
    </row>
    <row r="51" spans="1:11" ht="16.5" customHeight="1">
      <c r="A51" s="104" t="str">
        <f>'11'!B48</f>
        <v>Дорожное хозяйство (дорожные фонды)</v>
      </c>
      <c r="B51" s="103" t="s">
        <v>104</v>
      </c>
      <c r="C51" s="71" t="str">
        <f>'11'!D48</f>
        <v>04</v>
      </c>
      <c r="D51" s="71" t="str">
        <f>'11'!E48</f>
        <v>09</v>
      </c>
      <c r="E51" s="71">
        <f>'11'!F48</f>
        <v>0</v>
      </c>
      <c r="F51" s="71">
        <f>'11'!G48</f>
        <v>0</v>
      </c>
      <c r="G51" s="71">
        <f>'11'!I48</f>
        <v>1409.32</v>
      </c>
      <c r="H51" s="110">
        <f t="shared" si="0"/>
        <v>352.33</v>
      </c>
      <c r="I51" s="110">
        <f t="shared" si="1"/>
        <v>352.33</v>
      </c>
      <c r="J51" s="110">
        <f t="shared" si="2"/>
        <v>352.33</v>
      </c>
      <c r="K51" s="110">
        <f t="shared" si="3"/>
        <v>352.33</v>
      </c>
    </row>
    <row r="52" spans="1:11" ht="43.5" customHeight="1">
      <c r="A52" s="104" t="str">
        <f>'11'!B49</f>
        <v>Муниципальная программа "Комплексное развитие территории сельского поселения МО "Уйменское сельское поселение" на 2019-2024 гг."</v>
      </c>
      <c r="B52" s="105" t="s">
        <v>104</v>
      </c>
      <c r="C52" s="71" t="str">
        <f>'11'!D49</f>
        <v>04</v>
      </c>
      <c r="D52" s="71" t="str">
        <f>'11'!E49</f>
        <v>09</v>
      </c>
      <c r="E52" s="71" t="str">
        <f>'11'!F49</f>
        <v>0000000000</v>
      </c>
      <c r="F52" s="71">
        <f>'11'!G49</f>
        <v>0</v>
      </c>
      <c r="G52" s="71">
        <f>'11'!I49</f>
        <v>1409.32</v>
      </c>
      <c r="H52" s="110">
        <f t="shared" si="0"/>
        <v>352.33</v>
      </c>
      <c r="I52" s="110">
        <f t="shared" si="1"/>
        <v>352.33</v>
      </c>
      <c r="J52" s="110">
        <f t="shared" si="2"/>
        <v>352.33</v>
      </c>
      <c r="K52" s="110">
        <f t="shared" si="3"/>
        <v>352.33</v>
      </c>
    </row>
    <row r="53" spans="1:11" ht="32.25" customHeight="1">
      <c r="A53" s="104" t="str">
        <f>'11'!B50</f>
        <v>Подпрограмма "Устойчивое развитие систем жизнеобеспечения"</v>
      </c>
      <c r="B53" s="105" t="s">
        <v>104</v>
      </c>
      <c r="C53" s="71" t="str">
        <f>'11'!D50</f>
        <v>04</v>
      </c>
      <c r="D53" s="71" t="str">
        <f>'11'!E50</f>
        <v>09</v>
      </c>
      <c r="E53" s="71" t="str">
        <f>'11'!F50</f>
        <v>0100000000</v>
      </c>
      <c r="F53" s="71">
        <f>'11'!G50</f>
        <v>0</v>
      </c>
      <c r="G53" s="71">
        <f>'11'!I50</f>
        <v>1409.32</v>
      </c>
      <c r="H53" s="110">
        <f t="shared" si="0"/>
        <v>352.33</v>
      </c>
      <c r="I53" s="110">
        <f t="shared" si="1"/>
        <v>352.33</v>
      </c>
      <c r="J53" s="110">
        <f t="shared" si="2"/>
        <v>352.33</v>
      </c>
      <c r="K53" s="110">
        <f t="shared" si="3"/>
        <v>352.33</v>
      </c>
    </row>
    <row r="54" spans="1:11" ht="27.75" customHeight="1">
      <c r="A54" s="104" t="str">
        <f>'11'!B51</f>
        <v>Основное мероприятие: "Сохранение и развитие автомобильных дорог в поселении"</v>
      </c>
      <c r="B54" s="103" t="s">
        <v>104</v>
      </c>
      <c r="C54" s="71" t="str">
        <f>'11'!D51</f>
        <v>04</v>
      </c>
      <c r="D54" s="71" t="str">
        <f>'11'!E51</f>
        <v>09</v>
      </c>
      <c r="E54" s="71" t="str">
        <f>'11'!F51</f>
        <v>0110200Д00</v>
      </c>
      <c r="F54" s="71">
        <f>'11'!G51</f>
        <v>0</v>
      </c>
      <c r="G54" s="71">
        <f>'11'!I51</f>
        <v>243.34</v>
      </c>
      <c r="H54" s="110">
        <f t="shared" si="0"/>
        <v>60.835</v>
      </c>
      <c r="I54" s="110">
        <f t="shared" si="1"/>
        <v>60.835</v>
      </c>
      <c r="J54" s="110">
        <f t="shared" si="2"/>
        <v>60.835</v>
      </c>
      <c r="K54" s="110">
        <f t="shared" si="3"/>
        <v>60.835</v>
      </c>
    </row>
    <row r="55" spans="1:11" ht="27" customHeight="1">
      <c r="A55" s="104" t="str">
        <f>'11'!B52</f>
        <v>Прочая закупка товаров, работ и услуг</v>
      </c>
      <c r="B55" s="106" t="s">
        <v>104</v>
      </c>
      <c r="C55" s="71" t="str">
        <f>'11'!D52</f>
        <v>04</v>
      </c>
      <c r="D55" s="71" t="str">
        <f>'11'!E52</f>
        <v>09</v>
      </c>
      <c r="E55" s="71" t="str">
        <f>'11'!F52</f>
        <v>0110200Д00</v>
      </c>
      <c r="F55" s="71" t="str">
        <f>'11'!G52</f>
        <v>244</v>
      </c>
      <c r="G55" s="71">
        <f>'11'!I52</f>
        <v>243.34</v>
      </c>
      <c r="H55" s="110">
        <f t="shared" si="0"/>
        <v>60.835</v>
      </c>
      <c r="I55" s="110">
        <f t="shared" si="1"/>
        <v>60.835</v>
      </c>
      <c r="J55" s="110">
        <f t="shared" si="2"/>
        <v>60.835</v>
      </c>
      <c r="K55" s="110">
        <f t="shared" si="3"/>
        <v>60.835</v>
      </c>
    </row>
    <row r="56" spans="1:11" ht="27" customHeight="1">
      <c r="A56" s="104" t="str">
        <f>'11'!B53</f>
        <v>Прочая закупка товаров, работ и услуг</v>
      </c>
      <c r="B56" s="104" t="str">
        <f>'11'!C53</f>
        <v>801</v>
      </c>
      <c r="C56" s="104" t="str">
        <f>'11'!D53</f>
        <v>04</v>
      </c>
      <c r="D56" s="104" t="str">
        <f>'11'!E53</f>
        <v>09</v>
      </c>
      <c r="E56" s="104" t="str">
        <f>'11'!F53</f>
        <v>01102S22Д0</v>
      </c>
      <c r="F56" s="104" t="str">
        <f>'11'!G53</f>
        <v>244</v>
      </c>
      <c r="G56" s="71">
        <f>'11'!I53</f>
        <v>1115.98</v>
      </c>
      <c r="H56" s="110">
        <f t="shared" si="0"/>
        <v>278.995</v>
      </c>
      <c r="I56" s="110">
        <f t="shared" si="1"/>
        <v>278.995</v>
      </c>
      <c r="J56" s="110">
        <f t="shared" si="2"/>
        <v>278.995</v>
      </c>
      <c r="K56" s="110">
        <f t="shared" si="3"/>
        <v>278.995</v>
      </c>
    </row>
    <row r="57" spans="1:11" ht="21.75" customHeight="1">
      <c r="A57" s="104" t="str">
        <f>'11'!B54</f>
        <v>Прочая закупка товаров, работ и услуг</v>
      </c>
      <c r="B57" s="104" t="str">
        <f>'11'!C54</f>
        <v>801</v>
      </c>
      <c r="C57" s="104" t="str">
        <f>'11'!D54</f>
        <v>04</v>
      </c>
      <c r="D57" s="104" t="str">
        <f>'11'!E54</f>
        <v>09</v>
      </c>
      <c r="E57" s="104">
        <f>'11'!F54</f>
        <v>110245800</v>
      </c>
      <c r="F57" s="104" t="str">
        <f>'11'!G54</f>
        <v>244</v>
      </c>
      <c r="G57" s="71">
        <f>'11'!I54</f>
        <v>50</v>
      </c>
      <c r="H57" s="110">
        <f t="shared" si="0"/>
        <v>12.5</v>
      </c>
      <c r="I57" s="110">
        <f t="shared" si="1"/>
        <v>12.5</v>
      </c>
      <c r="J57" s="110">
        <f t="shared" si="2"/>
        <v>12.5</v>
      </c>
      <c r="K57" s="110">
        <f t="shared" si="3"/>
        <v>12.5</v>
      </c>
    </row>
    <row r="58" spans="1:11" ht="31.5" customHeight="1" hidden="1">
      <c r="A58" s="104" t="str">
        <f>'11'!B55</f>
        <v>Другие вопросы в области национальной экономики</v>
      </c>
      <c r="B58" s="109" t="str">
        <f>'11'!C57</f>
        <v>801</v>
      </c>
      <c r="C58" s="71" t="str">
        <f>'11'!D55</f>
        <v>04</v>
      </c>
      <c r="D58" s="71" t="str">
        <f>'11'!E55</f>
        <v>12</v>
      </c>
      <c r="E58" s="71" t="str">
        <f>'11'!F55</f>
        <v>0100000000</v>
      </c>
      <c r="F58" s="71">
        <f>'11'!G55</f>
        <v>0</v>
      </c>
      <c r="G58" s="71">
        <f>'11'!I55</f>
        <v>0.1</v>
      </c>
      <c r="H58" s="110">
        <f t="shared" si="0"/>
        <v>0.025</v>
      </c>
      <c r="I58" s="110">
        <f t="shared" si="1"/>
        <v>0.025</v>
      </c>
      <c r="J58" s="110">
        <f t="shared" si="2"/>
        <v>0.025</v>
      </c>
      <c r="K58" s="110">
        <f t="shared" si="3"/>
        <v>0.025</v>
      </c>
    </row>
    <row r="59" spans="1:11" ht="48.75" customHeight="1" hidden="1">
      <c r="A59" s="104" t="str">
        <f>'11'!B56</f>
        <v>Муниципальная программа "Комплексное развитие территории сельского поселения МО "Уйменское сельское поселение" на 2019-2024 гг."</v>
      </c>
      <c r="B59" s="103">
        <v>801</v>
      </c>
      <c r="C59" s="71" t="str">
        <f>'11'!D56</f>
        <v>04</v>
      </c>
      <c r="D59" s="71" t="str">
        <f>'11'!E56</f>
        <v>12</v>
      </c>
      <c r="E59" s="71" t="str">
        <f>'11'!F56</f>
        <v>0000000000</v>
      </c>
      <c r="F59" s="71">
        <f>'11'!G56</f>
        <v>0</v>
      </c>
      <c r="G59" s="71">
        <f>'11'!I56</f>
        <v>0.1</v>
      </c>
      <c r="H59" s="110">
        <f t="shared" si="0"/>
        <v>0.025</v>
      </c>
      <c r="I59" s="110">
        <f t="shared" si="1"/>
        <v>0.025</v>
      </c>
      <c r="J59" s="110">
        <f t="shared" si="2"/>
        <v>0.025</v>
      </c>
      <c r="K59" s="110">
        <f t="shared" si="3"/>
        <v>0.025</v>
      </c>
    </row>
    <row r="60" spans="1:11" ht="39" customHeight="1" hidden="1">
      <c r="A60" s="104" t="str">
        <f>'11'!B57</f>
        <v>Подпрограмма "Устойчивое развитие систем жизнеобеспечения"</v>
      </c>
      <c r="B60" s="106">
        <v>801</v>
      </c>
      <c r="C60" s="71" t="str">
        <f>'11'!D57</f>
        <v>04</v>
      </c>
      <c r="D60" s="71" t="str">
        <f>'11'!E57</f>
        <v>12</v>
      </c>
      <c r="E60" s="71" t="str">
        <f>'11'!F57</f>
        <v>0100000000</v>
      </c>
      <c r="F60" s="71">
        <f>'11'!G57</f>
        <v>0</v>
      </c>
      <c r="G60" s="71">
        <f>'11'!I57</f>
        <v>0.1</v>
      </c>
      <c r="H60" s="110">
        <f t="shared" si="0"/>
        <v>0.025</v>
      </c>
      <c r="I60" s="110">
        <f t="shared" si="1"/>
        <v>0.025</v>
      </c>
      <c r="J60" s="110">
        <f t="shared" si="2"/>
        <v>0.025</v>
      </c>
      <c r="K60" s="110">
        <f t="shared" si="3"/>
        <v>0.025</v>
      </c>
    </row>
    <row r="61" spans="1:11" ht="25.5" customHeight="1" hidden="1">
      <c r="A61" s="104" t="str">
        <f>'11'!B58</f>
        <v>Основное мероприятие "Развитие реального сектора экономики"</v>
      </c>
      <c r="B61" s="103">
        <v>801</v>
      </c>
      <c r="C61" s="71" t="str">
        <f>'11'!D58</f>
        <v>04</v>
      </c>
      <c r="D61" s="71" t="str">
        <f>'11'!E58</f>
        <v>12</v>
      </c>
      <c r="E61" s="71" t="str">
        <f>'11'!F58</f>
        <v>0110200190</v>
      </c>
      <c r="F61" s="71">
        <f>'11'!G58</f>
        <v>0</v>
      </c>
      <c r="G61" s="71">
        <f>'11'!I58</f>
        <v>0.1</v>
      </c>
      <c r="H61" s="110">
        <f t="shared" si="0"/>
        <v>0.025</v>
      </c>
      <c r="I61" s="110">
        <f t="shared" si="1"/>
        <v>0.025</v>
      </c>
      <c r="J61" s="110">
        <f t="shared" si="2"/>
        <v>0.025</v>
      </c>
      <c r="K61" s="110">
        <f t="shared" si="3"/>
        <v>0.025</v>
      </c>
    </row>
    <row r="62" spans="1:11" ht="20.25" customHeight="1" hidden="1">
      <c r="A62" s="104" t="str">
        <f>'11'!B59</f>
        <v>Иные межбюджетные трансферты</v>
      </c>
      <c r="B62" s="106">
        <v>801</v>
      </c>
      <c r="C62" s="71" t="str">
        <f>'11'!D59</f>
        <v>04</v>
      </c>
      <c r="D62" s="71" t="str">
        <f>'11'!E59</f>
        <v>12</v>
      </c>
      <c r="E62" s="71" t="str">
        <f>'11'!F59</f>
        <v>0110200190</v>
      </c>
      <c r="F62" s="71" t="str">
        <f>'11'!G59</f>
        <v>540</v>
      </c>
      <c r="G62" s="71">
        <f>'11'!I59</f>
        <v>0.1</v>
      </c>
      <c r="H62" s="110">
        <f t="shared" si="0"/>
        <v>0.025</v>
      </c>
      <c r="I62" s="110">
        <f t="shared" si="1"/>
        <v>0.025</v>
      </c>
      <c r="J62" s="110">
        <f t="shared" si="2"/>
        <v>0.025</v>
      </c>
      <c r="K62" s="110">
        <f t="shared" si="3"/>
        <v>0.025</v>
      </c>
    </row>
    <row r="63" spans="1:11" ht="21" customHeight="1" hidden="1">
      <c r="A63" s="104" t="str">
        <f>'11'!B60</f>
        <v>Жилищно-коммунальное хозяйство</v>
      </c>
      <c r="B63" s="103">
        <v>801</v>
      </c>
      <c r="C63" s="71" t="str">
        <f>'11'!D60</f>
        <v>05</v>
      </c>
      <c r="D63" s="71">
        <f>'11'!E60</f>
        <v>0</v>
      </c>
      <c r="E63" s="71">
        <f>'11'!F60</f>
        <v>0</v>
      </c>
      <c r="F63" s="71">
        <f>'11'!G60</f>
        <v>0</v>
      </c>
      <c r="G63" s="71">
        <f>'11'!I60</f>
        <v>371.11</v>
      </c>
      <c r="H63" s="110">
        <f t="shared" si="0"/>
        <v>92.7775</v>
      </c>
      <c r="I63" s="110">
        <f t="shared" si="1"/>
        <v>92.7775</v>
      </c>
      <c r="J63" s="110">
        <f t="shared" si="2"/>
        <v>92.7775</v>
      </c>
      <c r="K63" s="110">
        <f t="shared" si="3"/>
        <v>92.7775</v>
      </c>
    </row>
    <row r="64" spans="1:11" ht="22.5" customHeight="1" hidden="1">
      <c r="A64" s="104" t="str">
        <f>'11'!B61</f>
        <v>Благоустройство</v>
      </c>
      <c r="B64" s="106">
        <v>801</v>
      </c>
      <c r="C64" s="71" t="str">
        <f>'11'!D61</f>
        <v>05</v>
      </c>
      <c r="D64" s="71" t="str">
        <f>'11'!E61</f>
        <v>03</v>
      </c>
      <c r="E64" s="71">
        <f>'11'!F61</f>
        <v>0</v>
      </c>
      <c r="F64" s="71">
        <f>'11'!G61</f>
        <v>0</v>
      </c>
      <c r="G64" s="71">
        <f>'11'!I61</f>
        <v>371.11</v>
      </c>
      <c r="H64" s="110">
        <f t="shared" si="0"/>
        <v>92.7775</v>
      </c>
      <c r="I64" s="110">
        <f t="shared" si="1"/>
        <v>92.7775</v>
      </c>
      <c r="J64" s="110">
        <f t="shared" si="2"/>
        <v>92.7775</v>
      </c>
      <c r="K64" s="110">
        <f t="shared" si="3"/>
        <v>92.7775</v>
      </c>
    </row>
    <row r="65" spans="1:11" ht="41.25" customHeight="1" hidden="1">
      <c r="A65" s="104" t="str">
        <f>'11'!B62</f>
        <v>Муниципальная программа "Комплексное развитие территории сельского поселения МО "Уйменское сельское поселение" на 2019-2024 гг."</v>
      </c>
      <c r="B65" s="103">
        <v>801</v>
      </c>
      <c r="C65" s="71" t="str">
        <f>'11'!D62</f>
        <v>05</v>
      </c>
      <c r="D65" s="71" t="str">
        <f>'11'!E62</f>
        <v>03</v>
      </c>
      <c r="E65" s="71" t="str">
        <f>'11'!F62</f>
        <v>0000000000</v>
      </c>
      <c r="F65" s="71">
        <f>'11'!G62</f>
        <v>0</v>
      </c>
      <c r="G65" s="71">
        <f>'11'!I62</f>
        <v>360.11</v>
      </c>
      <c r="H65" s="110">
        <f t="shared" si="0"/>
        <v>90.0275</v>
      </c>
      <c r="I65" s="110">
        <f t="shared" si="1"/>
        <v>90.0275</v>
      </c>
      <c r="J65" s="110">
        <f t="shared" si="2"/>
        <v>90.0275</v>
      </c>
      <c r="K65" s="110">
        <f t="shared" si="3"/>
        <v>90.0275</v>
      </c>
    </row>
    <row r="66" spans="1:11" ht="33.75" customHeight="1" hidden="1">
      <c r="A66" s="104" t="str">
        <f>'11'!B63</f>
        <v>Подпрограмма "Устойчивое развитие систем жизнеобеспечения"</v>
      </c>
      <c r="B66" s="106">
        <v>801</v>
      </c>
      <c r="C66" s="71" t="str">
        <f>'11'!D63</f>
        <v>05</v>
      </c>
      <c r="D66" s="71" t="str">
        <f>'11'!E63</f>
        <v>03</v>
      </c>
      <c r="E66" s="71" t="str">
        <f>'11'!F63</f>
        <v>010000000</v>
      </c>
      <c r="F66" s="71">
        <f>'11'!G63</f>
        <v>0</v>
      </c>
      <c r="G66" s="71">
        <f>'11'!I63</f>
        <v>360.11</v>
      </c>
      <c r="H66" s="110">
        <f t="shared" si="0"/>
        <v>90.0275</v>
      </c>
      <c r="I66" s="110">
        <f t="shared" si="1"/>
        <v>90.0275</v>
      </c>
      <c r="J66" s="110">
        <f t="shared" si="2"/>
        <v>90.0275</v>
      </c>
      <c r="K66" s="110">
        <f t="shared" si="3"/>
        <v>90.0275</v>
      </c>
    </row>
    <row r="67" spans="1:11" ht="30" customHeight="1" hidden="1">
      <c r="A67" s="104" t="str">
        <f>'11'!B64</f>
        <v>Основное мероприятие "Повышение уровня благоустройства территорий"</v>
      </c>
      <c r="B67" s="103">
        <v>801</v>
      </c>
      <c r="C67" s="71" t="str">
        <f>'11'!D64</f>
        <v>05</v>
      </c>
      <c r="D67" s="71" t="str">
        <f>'11'!E64</f>
        <v>03</v>
      </c>
      <c r="E67" s="71" t="str">
        <f>'11'!F64</f>
        <v>0110000000</v>
      </c>
      <c r="F67" s="71">
        <f>'11'!G64</f>
        <v>0</v>
      </c>
      <c r="G67" s="71">
        <f>'11'!I64</f>
        <v>360.11</v>
      </c>
      <c r="H67" s="110">
        <f t="shared" si="0"/>
        <v>90.0275</v>
      </c>
      <c r="I67" s="110">
        <f t="shared" si="1"/>
        <v>90.0275</v>
      </c>
      <c r="J67" s="110">
        <f t="shared" si="2"/>
        <v>90.0275</v>
      </c>
      <c r="K67" s="110">
        <f t="shared" si="3"/>
        <v>90.0275</v>
      </c>
    </row>
    <row r="68" spans="1:11" ht="41.25" customHeight="1" hidden="1">
      <c r="A68" s="104" t="str">
        <f>'11'!B65</f>
        <v>Прочая закупка товаров, работ и услуг для обеспечения государственных (муниципальных) нужд</v>
      </c>
      <c r="B68" s="106">
        <v>801</v>
      </c>
      <c r="C68" s="71" t="str">
        <f>'11'!D65</f>
        <v>05</v>
      </c>
      <c r="D68" s="71" t="str">
        <f>'11'!E65</f>
        <v>03</v>
      </c>
      <c r="E68" s="71" t="str">
        <f>'11'!F65</f>
        <v>0110300190</v>
      </c>
      <c r="F68" s="71" t="str">
        <f>'11'!G65</f>
        <v>244</v>
      </c>
      <c r="G68" s="71">
        <f>'11'!I65</f>
        <v>27.99</v>
      </c>
      <c r="H68" s="110">
        <f t="shared" si="0"/>
        <v>6.9975</v>
      </c>
      <c r="I68" s="110">
        <f t="shared" si="1"/>
        <v>6.9975</v>
      </c>
      <c r="J68" s="110">
        <f t="shared" si="2"/>
        <v>6.9975</v>
      </c>
      <c r="K68" s="110">
        <f t="shared" si="3"/>
        <v>6.9975</v>
      </c>
    </row>
    <row r="69" spans="1:11" ht="41.25" customHeight="1" hidden="1">
      <c r="A69" s="104" t="str">
        <f>'11'!B66</f>
        <v>Прочая закупка товаров, работ и услуг для обеспечения государственных (муниципальных) нужд</v>
      </c>
      <c r="B69" s="106">
        <v>801</v>
      </c>
      <c r="C69" s="71" t="str">
        <f>'11'!D66</f>
        <v>05</v>
      </c>
      <c r="D69" s="71" t="str">
        <f>'11'!E66</f>
        <v>03</v>
      </c>
      <c r="E69" s="71" t="str">
        <f>'11'!F66</f>
        <v>0110300191</v>
      </c>
      <c r="F69" s="71">
        <f>'11'!G66</f>
        <v>0</v>
      </c>
      <c r="G69" s="71">
        <f>'11'!I66</f>
        <v>82.02</v>
      </c>
      <c r="H69" s="110">
        <f t="shared" si="0"/>
        <v>20.505</v>
      </c>
      <c r="I69" s="110">
        <f t="shared" si="1"/>
        <v>20.505</v>
      </c>
      <c r="J69" s="110">
        <f t="shared" si="2"/>
        <v>20.505</v>
      </c>
      <c r="K69" s="110">
        <f t="shared" si="3"/>
        <v>20.505</v>
      </c>
    </row>
    <row r="70" spans="1:11" ht="41.25" customHeight="1" hidden="1">
      <c r="A70" s="104" t="str">
        <f>'11'!B67</f>
        <v>Прочая закупка товаров, работ и услуг для обеспечения государственных (муниципальных) нужд</v>
      </c>
      <c r="B70" s="106">
        <v>801</v>
      </c>
      <c r="C70" s="71" t="str">
        <f>'11'!D67</f>
        <v>05</v>
      </c>
      <c r="D70" s="71" t="str">
        <f>'11'!E67</f>
        <v>03</v>
      </c>
      <c r="E70" s="71">
        <f>'11'!F67</f>
        <v>110300193</v>
      </c>
      <c r="F70" s="71">
        <f>'11'!G67</f>
        <v>0</v>
      </c>
      <c r="G70" s="71">
        <f>'11'!I67</f>
        <v>29.9</v>
      </c>
      <c r="H70" s="110">
        <f t="shared" si="0"/>
        <v>7.475</v>
      </c>
      <c r="I70" s="110">
        <f t="shared" si="1"/>
        <v>7.475</v>
      </c>
      <c r="J70" s="110">
        <f t="shared" si="2"/>
        <v>7.475</v>
      </c>
      <c r="K70" s="110">
        <f t="shared" si="3"/>
        <v>7.475</v>
      </c>
    </row>
    <row r="71" spans="1:11" ht="41.25" customHeight="1" hidden="1">
      <c r="A71" s="104" t="str">
        <f>'11'!B68</f>
        <v>Прочая закупка товаров, работ и услуг для обеспечения государственных (муниципальных) нужд</v>
      </c>
      <c r="B71" s="106">
        <v>801</v>
      </c>
      <c r="C71" s="71" t="str">
        <f>'11'!D68</f>
        <v>05</v>
      </c>
      <c r="D71" s="71" t="str">
        <f>'11'!E68</f>
        <v>03</v>
      </c>
      <c r="E71" s="71" t="str">
        <f>'11'!F68</f>
        <v>01103L5761</v>
      </c>
      <c r="F71" s="71">
        <f>'11'!G68</f>
        <v>0</v>
      </c>
      <c r="G71" s="71">
        <f>'11'!I68</f>
        <v>220.2</v>
      </c>
      <c r="H71" s="110">
        <f t="shared" si="0"/>
        <v>55.05</v>
      </c>
      <c r="I71" s="110">
        <f t="shared" si="1"/>
        <v>55.05</v>
      </c>
      <c r="J71" s="110">
        <f t="shared" si="2"/>
        <v>55.05</v>
      </c>
      <c r="K71" s="110">
        <f t="shared" si="3"/>
        <v>55.05</v>
      </c>
    </row>
    <row r="72" spans="1:11" ht="41.25" customHeight="1" hidden="1">
      <c r="A72" s="104" t="str">
        <f>'11'!B69</f>
        <v>Прочая закупка товаров, работ и услуг для обеспечения государственных (муниципальных) нужд</v>
      </c>
      <c r="B72" s="104" t="str">
        <f>'11'!C69</f>
        <v>801</v>
      </c>
      <c r="C72" s="104" t="str">
        <f>'11'!D69</f>
        <v>05</v>
      </c>
      <c r="D72" s="104" t="str">
        <f>'11'!E69</f>
        <v>03</v>
      </c>
      <c r="E72" s="104" t="str">
        <f>'11'!F69</f>
        <v>0110345803</v>
      </c>
      <c r="F72" s="104" t="str">
        <f>'11'!G69</f>
        <v>244</v>
      </c>
      <c r="G72" s="104">
        <v>11</v>
      </c>
      <c r="H72" s="110">
        <f t="shared" si="0"/>
        <v>2.75</v>
      </c>
      <c r="I72" s="110">
        <f>H72/4</f>
        <v>0.6875</v>
      </c>
      <c r="J72" s="110">
        <f>I72/4</f>
        <v>0.171875</v>
      </c>
      <c r="K72" s="110">
        <f>J72/4</f>
        <v>0.04296875</v>
      </c>
    </row>
    <row r="73" spans="1:11" ht="27" customHeight="1" hidden="1">
      <c r="A73" s="104" t="str">
        <f>'11'!B70</f>
        <v>Физическая культура испорт</v>
      </c>
      <c r="B73" s="103">
        <v>801</v>
      </c>
      <c r="C73" s="71" t="str">
        <f>'11'!D70</f>
        <v>11</v>
      </c>
      <c r="D73" s="71">
        <f>'11'!E70</f>
        <v>0</v>
      </c>
      <c r="E73" s="71">
        <f>'11'!F70</f>
        <v>0</v>
      </c>
      <c r="F73" s="71">
        <f>'11'!G70</f>
        <v>0</v>
      </c>
      <c r="G73" s="71">
        <f>'11'!I70</f>
        <v>356.22999999999996</v>
      </c>
      <c r="H73" s="110">
        <f t="shared" si="0"/>
        <v>89.05749999999999</v>
      </c>
      <c r="I73" s="110">
        <f t="shared" si="1"/>
        <v>89.05749999999999</v>
      </c>
      <c r="J73" s="110">
        <f t="shared" si="2"/>
        <v>89.05749999999999</v>
      </c>
      <c r="K73" s="110">
        <f t="shared" si="3"/>
        <v>89.05749999999999</v>
      </c>
    </row>
    <row r="74" spans="1:11" ht="30.75" customHeight="1" hidden="1">
      <c r="A74" s="104" t="str">
        <f>'11'!B71</f>
        <v>Другие вопросы в области физической культуры и спорта</v>
      </c>
      <c r="B74" s="106">
        <v>801</v>
      </c>
      <c r="C74" s="71" t="str">
        <f>'11'!D71</f>
        <v>11</v>
      </c>
      <c r="D74" s="71" t="str">
        <f>'11'!E71</f>
        <v>05</v>
      </c>
      <c r="E74" s="71">
        <f>'11'!F71</f>
        <v>0</v>
      </c>
      <c r="F74" s="71">
        <f>'11'!G71</f>
        <v>0</v>
      </c>
      <c r="G74" s="71">
        <f>'11'!I71</f>
        <v>356.22999999999996</v>
      </c>
      <c r="H74" s="110">
        <f t="shared" si="0"/>
        <v>89.05749999999999</v>
      </c>
      <c r="I74" s="110">
        <f t="shared" si="1"/>
        <v>89.05749999999999</v>
      </c>
      <c r="J74" s="110">
        <f t="shared" si="2"/>
        <v>89.05749999999999</v>
      </c>
      <c r="K74" s="110">
        <f t="shared" si="3"/>
        <v>89.05749999999999</v>
      </c>
    </row>
    <row r="75" spans="1:11" ht="43.5" customHeight="1" hidden="1">
      <c r="A75" s="104" t="str">
        <f>'11'!B72</f>
        <v>Муниципальная программа "Комплексное развитие территории сельского поселения МО "Уйменское сельское поселение" на 2019-2024 гг."</v>
      </c>
      <c r="B75" s="103">
        <v>801</v>
      </c>
      <c r="C75" s="71" t="str">
        <f>'11'!D72</f>
        <v>11</v>
      </c>
      <c r="D75" s="71" t="str">
        <f>'11'!E72</f>
        <v>05</v>
      </c>
      <c r="E75" s="71" t="str">
        <f>'11'!F72</f>
        <v>0000000000</v>
      </c>
      <c r="F75" s="71">
        <f>'11'!G72</f>
        <v>0</v>
      </c>
      <c r="G75" s="71">
        <f>'11'!I72</f>
        <v>356.22999999999996</v>
      </c>
      <c r="H75" s="110">
        <f t="shared" si="0"/>
        <v>89.05749999999999</v>
      </c>
      <c r="I75" s="110">
        <f t="shared" si="1"/>
        <v>89.05749999999999</v>
      </c>
      <c r="J75" s="110">
        <f t="shared" si="2"/>
        <v>89.05749999999999</v>
      </c>
      <c r="K75" s="110">
        <f t="shared" si="3"/>
        <v>89.05749999999999</v>
      </c>
    </row>
    <row r="76" spans="1:11" ht="38.25" customHeight="1" hidden="1">
      <c r="A76" s="104" t="str">
        <f>'11'!B73</f>
        <v>Подпрограмма "Устойчивое развитие систем жизнеобеспечения"</v>
      </c>
      <c r="B76" s="106">
        <v>801</v>
      </c>
      <c r="C76" s="71" t="str">
        <f>'11'!D73</f>
        <v>11</v>
      </c>
      <c r="D76" s="71" t="str">
        <f>'11'!E73</f>
        <v>05</v>
      </c>
      <c r="E76" s="71" t="str">
        <f>'11'!F73</f>
        <v>0100000000</v>
      </c>
      <c r="F76" s="71">
        <f>'11'!G73</f>
        <v>0</v>
      </c>
      <c r="G76" s="71">
        <f>'11'!I73</f>
        <v>326.22999999999996</v>
      </c>
      <c r="H76" s="110">
        <f t="shared" si="0"/>
        <v>81.55749999999999</v>
      </c>
      <c r="I76" s="110">
        <f t="shared" si="1"/>
        <v>81.55749999999999</v>
      </c>
      <c r="J76" s="110">
        <f t="shared" si="2"/>
        <v>81.55749999999999</v>
      </c>
      <c r="K76" s="110">
        <f t="shared" si="3"/>
        <v>81.55749999999999</v>
      </c>
    </row>
    <row r="77" spans="1:11" ht="31.5" customHeight="1" hidden="1">
      <c r="A77" s="104" t="str">
        <f>'11'!B74</f>
        <v>Основное мероприятие: "Развитие физической культуры и спорта"</v>
      </c>
      <c r="B77" s="103">
        <v>801</v>
      </c>
      <c r="C77" s="71" t="str">
        <f>'11'!D74</f>
        <v>11</v>
      </c>
      <c r="D77" s="71" t="str">
        <f>'11'!E74</f>
        <v>05</v>
      </c>
      <c r="E77" s="71" t="str">
        <f>'11'!F74</f>
        <v>012000000</v>
      </c>
      <c r="F77" s="71">
        <f>'11'!G74</f>
        <v>0</v>
      </c>
      <c r="G77" s="71">
        <f>'11'!I74</f>
        <v>326.22999999999996</v>
      </c>
      <c r="H77" s="110">
        <f t="shared" si="0"/>
        <v>81.55749999999999</v>
      </c>
      <c r="I77" s="110">
        <f t="shared" si="1"/>
        <v>81.55749999999999</v>
      </c>
      <c r="J77" s="110">
        <f t="shared" si="2"/>
        <v>81.55749999999999</v>
      </c>
      <c r="K77" s="110">
        <f t="shared" si="3"/>
        <v>81.55749999999999</v>
      </c>
    </row>
    <row r="78" spans="1:11" ht="39.75" customHeight="1" hidden="1">
      <c r="A78" s="104" t="str">
        <f>'11'!B75</f>
        <v>Фонд оплаты труда государственных (муниципальных) органов</v>
      </c>
      <c r="B78" s="106">
        <v>801</v>
      </c>
      <c r="C78" s="71" t="str">
        <f>'11'!D75</f>
        <v>11</v>
      </c>
      <c r="D78" s="71" t="str">
        <f>'11'!E75</f>
        <v>05</v>
      </c>
      <c r="E78" s="71" t="str">
        <f>'11'!F75</f>
        <v>0120300190</v>
      </c>
      <c r="F78" s="71" t="str">
        <f>'11'!G75</f>
        <v>121</v>
      </c>
      <c r="G78" s="71">
        <f>'11'!I75</f>
        <v>140.06</v>
      </c>
      <c r="H78" s="110">
        <f t="shared" si="0"/>
        <v>35.015</v>
      </c>
      <c r="I78" s="110">
        <f t="shared" si="1"/>
        <v>35.015</v>
      </c>
      <c r="J78" s="110">
        <f t="shared" si="2"/>
        <v>35.015</v>
      </c>
      <c r="K78" s="110">
        <f t="shared" si="3"/>
        <v>35.015</v>
      </c>
    </row>
    <row r="79" spans="1:11" ht="39.75" customHeight="1" hidden="1">
      <c r="A79" s="104" t="str">
        <f>'11'!B76</f>
        <v>Фонд оплаты труда государственных (муниципальных) органов</v>
      </c>
      <c r="B79" s="104" t="str">
        <f>'11'!C76</f>
        <v>801</v>
      </c>
      <c r="C79" s="104" t="str">
        <f>'11'!D76</f>
        <v>11</v>
      </c>
      <c r="D79" s="104" t="str">
        <f>'11'!E76</f>
        <v>05</v>
      </c>
      <c r="E79" s="104" t="str">
        <f>'11'!F76</f>
        <v>01203S8500</v>
      </c>
      <c r="F79" s="104" t="str">
        <f>'11'!G76</f>
        <v>121</v>
      </c>
      <c r="G79" s="71">
        <f>'11'!I76</f>
        <v>23.7</v>
      </c>
      <c r="H79" s="110">
        <f t="shared" si="0"/>
        <v>5.925</v>
      </c>
      <c r="I79" s="110">
        <f t="shared" si="1"/>
        <v>5.925</v>
      </c>
      <c r="J79" s="110">
        <f t="shared" si="2"/>
        <v>5.925</v>
      </c>
      <c r="K79" s="110">
        <f t="shared" si="3"/>
        <v>5.925</v>
      </c>
    </row>
    <row r="80" spans="1:11" ht="52.5" customHeight="1" hidden="1">
      <c r="A80" s="104" t="str">
        <f>'11'!B77</f>
        <v>Взносы по обязательному социальному страхованию на выплаты по оплате труда работников государственных (муниципальных) органов</v>
      </c>
      <c r="B80" s="103">
        <v>801</v>
      </c>
      <c r="C80" s="71" t="str">
        <f>'11'!D77</f>
        <v>11</v>
      </c>
      <c r="D80" s="71" t="str">
        <f>'11'!E77</f>
        <v>05</v>
      </c>
      <c r="E80" s="71" t="str">
        <f>'11'!F77</f>
        <v>0120300190</v>
      </c>
      <c r="F80" s="71" t="str">
        <f>'11'!G77</f>
        <v>129</v>
      </c>
      <c r="G80" s="71">
        <f>'11'!I77</f>
        <v>38.97</v>
      </c>
      <c r="H80" s="110">
        <f t="shared" si="0"/>
        <v>9.7425</v>
      </c>
      <c r="I80" s="110">
        <f t="shared" si="1"/>
        <v>9.7425</v>
      </c>
      <c r="J80" s="110">
        <f t="shared" si="2"/>
        <v>9.7425</v>
      </c>
      <c r="K80" s="110">
        <f t="shared" si="3"/>
        <v>9.7425</v>
      </c>
    </row>
    <row r="81" spans="1:11" ht="52.5" customHeight="1" hidden="1">
      <c r="A81" s="104" t="str">
        <f>'11'!B78</f>
        <v>Взносы по обязательному социальному страхованию на выплаты по оплате труда работников государственных (муниципальных) органов</v>
      </c>
      <c r="B81" s="104" t="str">
        <f>'11'!C78</f>
        <v>801</v>
      </c>
      <c r="C81" s="104" t="str">
        <f>'11'!D78</f>
        <v>11</v>
      </c>
      <c r="D81" s="104" t="str">
        <f>'11'!E78</f>
        <v>05</v>
      </c>
      <c r="E81" s="104" t="str">
        <f>'11'!F78</f>
        <v>01203S8500</v>
      </c>
      <c r="F81" s="104" t="str">
        <f>'11'!G78</f>
        <v>129</v>
      </c>
      <c r="G81" s="71">
        <f>'11'!I78</f>
        <v>10.7</v>
      </c>
      <c r="H81" s="110">
        <f t="shared" si="0"/>
        <v>2.675</v>
      </c>
      <c r="I81" s="110">
        <f t="shared" si="1"/>
        <v>2.675</v>
      </c>
      <c r="J81" s="110">
        <f t="shared" si="2"/>
        <v>2.675</v>
      </c>
      <c r="K81" s="110">
        <f t="shared" si="3"/>
        <v>2.675</v>
      </c>
    </row>
    <row r="82" spans="1:11" ht="34.5" customHeight="1" hidden="1">
      <c r="A82" s="104" t="str">
        <f>'11'!B79</f>
        <v>Прочая закупка товаров, работ и услуг для обеспечения государственных (муниципальных) нужд</v>
      </c>
      <c r="B82" s="106">
        <v>801</v>
      </c>
      <c r="C82" s="71" t="str">
        <f>'11'!D79</f>
        <v>11</v>
      </c>
      <c r="D82" s="71" t="str">
        <f>'11'!E79</f>
        <v>05</v>
      </c>
      <c r="E82" s="71" t="str">
        <f>'11'!F79</f>
        <v>0120300190</v>
      </c>
      <c r="F82" s="71" t="str">
        <f>'11'!G79</f>
        <v>244</v>
      </c>
      <c r="G82" s="71">
        <f>'11'!I79</f>
        <v>112.8</v>
      </c>
      <c r="H82" s="110">
        <f t="shared" si="0"/>
        <v>28.2</v>
      </c>
      <c r="I82" s="110">
        <f t="shared" si="1"/>
        <v>28.2</v>
      </c>
      <c r="J82" s="110">
        <f t="shared" si="2"/>
        <v>28.2</v>
      </c>
      <c r="K82" s="110">
        <f t="shared" si="3"/>
        <v>28.2</v>
      </c>
    </row>
    <row r="83" spans="1:11" ht="34.5" customHeight="1" hidden="1">
      <c r="A83" s="104" t="str">
        <f>'11'!B80</f>
        <v>Прочая закупка товаров, работ и услуг для обеспечения государственных (муниципальных) нужд</v>
      </c>
      <c r="B83" s="104" t="str">
        <f>'11'!C80</f>
        <v>801</v>
      </c>
      <c r="C83" s="104" t="str">
        <f>'11'!D80</f>
        <v>11</v>
      </c>
      <c r="D83" s="104" t="str">
        <f>'11'!E80</f>
        <v>05</v>
      </c>
      <c r="E83" s="104" t="str">
        <f>'11'!F80</f>
        <v>0120345803</v>
      </c>
      <c r="F83" s="104" t="str">
        <f>'11'!G80</f>
        <v>244</v>
      </c>
      <c r="G83" s="104">
        <v>30</v>
      </c>
      <c r="H83" s="110">
        <f t="shared" si="0"/>
        <v>7.5</v>
      </c>
      <c r="I83" s="110">
        <f t="shared" si="1"/>
        <v>7.5</v>
      </c>
      <c r="J83" s="110">
        <f t="shared" si="2"/>
        <v>7.5</v>
      </c>
      <c r="K83" s="110">
        <f t="shared" si="3"/>
        <v>7.5</v>
      </c>
    </row>
    <row r="84" spans="1:11" ht="36" customHeight="1" hidden="1">
      <c r="A84" s="104" t="str">
        <f>'11'!B81</f>
        <v>Условно утвержденные расходы</v>
      </c>
      <c r="B84" s="103">
        <v>801</v>
      </c>
      <c r="C84" s="71" t="str">
        <f>'11'!D81</f>
        <v>99</v>
      </c>
      <c r="D84" s="71" t="str">
        <f>'11'!E81</f>
        <v>99</v>
      </c>
      <c r="E84" s="71" t="str">
        <f>'11'!F81</f>
        <v>9990000</v>
      </c>
      <c r="F84" s="71" t="str">
        <f>'11'!G81</f>
        <v>999</v>
      </c>
      <c r="G84" s="71">
        <f>'11'!I81</f>
        <v>0</v>
      </c>
      <c r="H84" s="110">
        <f t="shared" si="0"/>
        <v>0</v>
      </c>
      <c r="I84" s="110">
        <f t="shared" si="1"/>
        <v>0</v>
      </c>
      <c r="J84" s="110">
        <f t="shared" si="2"/>
        <v>0</v>
      </c>
      <c r="K84" s="110">
        <f t="shared" si="3"/>
        <v>0</v>
      </c>
    </row>
    <row r="85" spans="1:7" ht="19.5" customHeight="1">
      <c r="A85" s="192" t="s">
        <v>185</v>
      </c>
      <c r="B85" s="192"/>
      <c r="C85" s="192"/>
      <c r="D85" s="192"/>
      <c r="E85" s="192"/>
      <c r="F85" s="192"/>
      <c r="G85" s="71">
        <f>'11'!I82</f>
        <v>4241.17</v>
      </c>
    </row>
    <row r="86" spans="1:7" ht="12.75">
      <c r="A86" s="161"/>
      <c r="B86" s="161"/>
      <c r="C86" s="161"/>
      <c r="D86" s="161"/>
      <c r="E86" s="161"/>
      <c r="F86" s="161"/>
      <c r="G86" s="162"/>
    </row>
    <row r="88" spans="1:5" ht="12.75">
      <c r="A88" t="s">
        <v>192</v>
      </c>
      <c r="B88" t="s">
        <v>193</v>
      </c>
      <c r="E88" t="s">
        <v>194</v>
      </c>
    </row>
  </sheetData>
  <sheetProtection/>
  <mergeCells count="3">
    <mergeCell ref="A6:K6"/>
    <mergeCell ref="F1:K5"/>
    <mergeCell ref="A85:F85"/>
  </mergeCells>
  <printOptions/>
  <pageMargins left="0.7" right="0.7" top="0.75" bottom="0.75" header="0.3" footer="0.3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2020-07-24T07:59:44Z</cp:lastPrinted>
  <dcterms:created xsi:type="dcterms:W3CDTF">2007-09-12T09:25:25Z</dcterms:created>
  <dcterms:modified xsi:type="dcterms:W3CDTF">2020-11-02T04:23:36Z</dcterms:modified>
  <cp:category/>
  <cp:version/>
  <cp:contentType/>
  <cp:contentStatus/>
</cp:coreProperties>
</file>